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5" r:id="rId1"/>
    <sheet name="INICIO" sheetId="1" r:id="rId2"/>
    <sheet name="AGENDA" sheetId="2" r:id="rId3"/>
    <sheet name="MODELOS" sheetId="3" r:id="rId4"/>
    <sheet name="CONFIG" sheetId="4" r:id="rId5"/>
    <sheet name="AUDITORIA" sheetId="6" r:id="rId6"/>
  </sheets>
  <calcPr calcId="152511"/>
</workbook>
</file>

<file path=xl/calcChain.xml><?xml version="1.0" encoding="utf-8"?>
<calcChain xmlns="http://schemas.openxmlformats.org/spreadsheetml/2006/main">
  <c r="C15" i="6" l="1"/>
  <c r="D11" i="6"/>
  <c r="C11" i="6"/>
  <c r="D10" i="6"/>
  <c r="C10" i="6"/>
  <c r="D9" i="6"/>
  <c r="C9" i="6"/>
  <c r="D8" i="6"/>
  <c r="C8" i="6"/>
  <c r="C7" i="6"/>
  <c r="D7" i="6" s="1"/>
  <c r="D6" i="6"/>
  <c r="C6" i="6"/>
  <c r="D5" i="6"/>
  <c r="C5" i="6"/>
  <c r="C16" i="6" s="1"/>
  <c r="C17" i="6" s="1"/>
  <c r="E24" i="5"/>
  <c r="E23" i="5"/>
  <c r="E22" i="5"/>
  <c r="E21" i="5"/>
  <c r="E20" i="5"/>
  <c r="E19" i="5"/>
  <c r="E18" i="5"/>
  <c r="B18" i="5"/>
  <c r="E17" i="5"/>
  <c r="B17" i="5"/>
  <c r="E16" i="5"/>
  <c r="B16" i="5"/>
  <c r="E15" i="5"/>
  <c r="B15" i="5"/>
  <c r="E14" i="5"/>
  <c r="B14" i="5"/>
  <c r="E13" i="5"/>
  <c r="B13" i="5"/>
  <c r="A8" i="5"/>
  <c r="I5" i="5"/>
  <c r="G5" i="5"/>
  <c r="A5" i="5"/>
  <c r="O505" i="2"/>
  <c r="N505" i="2"/>
  <c r="M505" i="2"/>
  <c r="O504" i="2"/>
  <c r="N504" i="2"/>
  <c r="M504" i="2"/>
  <c r="O503" i="2"/>
  <c r="N503" i="2"/>
  <c r="M503" i="2"/>
  <c r="O502" i="2"/>
  <c r="N502" i="2"/>
  <c r="M502" i="2"/>
  <c r="O501" i="2"/>
  <c r="N501" i="2"/>
  <c r="M501" i="2"/>
  <c r="O500" i="2"/>
  <c r="N500" i="2"/>
  <c r="M500" i="2"/>
  <c r="O499" i="2"/>
  <c r="N499" i="2"/>
  <c r="M499" i="2"/>
  <c r="O498" i="2"/>
  <c r="N498" i="2"/>
  <c r="M498" i="2"/>
  <c r="O497" i="2"/>
  <c r="N497" i="2"/>
  <c r="M497" i="2"/>
  <c r="O496" i="2"/>
  <c r="N496" i="2"/>
  <c r="M496" i="2"/>
  <c r="O495" i="2"/>
  <c r="N495" i="2"/>
  <c r="M495" i="2"/>
  <c r="O494" i="2"/>
  <c r="N494" i="2"/>
  <c r="M494" i="2"/>
  <c r="O493" i="2"/>
  <c r="N493" i="2"/>
  <c r="M493" i="2"/>
  <c r="O492" i="2"/>
  <c r="N492" i="2"/>
  <c r="M492" i="2"/>
  <c r="O491" i="2"/>
  <c r="N491" i="2"/>
  <c r="M491" i="2"/>
  <c r="O490" i="2"/>
  <c r="N490" i="2"/>
  <c r="M490" i="2"/>
  <c r="O489" i="2"/>
  <c r="N489" i="2"/>
  <c r="M489" i="2"/>
  <c r="O488" i="2"/>
  <c r="N488" i="2"/>
  <c r="M488" i="2"/>
  <c r="O487" i="2"/>
  <c r="N487" i="2"/>
  <c r="M487" i="2"/>
  <c r="O486" i="2"/>
  <c r="N486" i="2"/>
  <c r="M486" i="2"/>
  <c r="O485" i="2"/>
  <c r="N485" i="2"/>
  <c r="M485" i="2"/>
  <c r="O484" i="2"/>
  <c r="N484" i="2"/>
  <c r="M484" i="2"/>
  <c r="O483" i="2"/>
  <c r="N483" i="2"/>
  <c r="M483" i="2"/>
  <c r="O482" i="2"/>
  <c r="N482" i="2"/>
  <c r="M482" i="2"/>
  <c r="O481" i="2"/>
  <c r="N481" i="2"/>
  <c r="M481" i="2"/>
  <c r="O480" i="2"/>
  <c r="N480" i="2"/>
  <c r="M480" i="2"/>
  <c r="O479" i="2"/>
  <c r="N479" i="2"/>
  <c r="M479" i="2"/>
  <c r="O478" i="2"/>
  <c r="N478" i="2"/>
  <c r="M478" i="2"/>
  <c r="O477" i="2"/>
  <c r="N477" i="2"/>
  <c r="M477" i="2"/>
  <c r="O476" i="2"/>
  <c r="N476" i="2"/>
  <c r="M476" i="2"/>
  <c r="O475" i="2"/>
  <c r="N475" i="2"/>
  <c r="M475" i="2"/>
  <c r="O474" i="2"/>
  <c r="N474" i="2"/>
  <c r="M474" i="2"/>
  <c r="O473" i="2"/>
  <c r="N473" i="2"/>
  <c r="M473" i="2"/>
  <c r="O472" i="2"/>
  <c r="N472" i="2"/>
  <c r="M472" i="2"/>
  <c r="O471" i="2"/>
  <c r="N471" i="2"/>
  <c r="M471" i="2"/>
  <c r="O470" i="2"/>
  <c r="N470" i="2"/>
  <c r="M470" i="2"/>
  <c r="O469" i="2"/>
  <c r="N469" i="2"/>
  <c r="M469" i="2"/>
  <c r="O468" i="2"/>
  <c r="N468" i="2"/>
  <c r="M468" i="2"/>
  <c r="O467" i="2"/>
  <c r="N467" i="2"/>
  <c r="M467" i="2"/>
  <c r="O466" i="2"/>
  <c r="N466" i="2"/>
  <c r="M466" i="2"/>
  <c r="O465" i="2"/>
  <c r="N465" i="2"/>
  <c r="M465" i="2"/>
  <c r="O464" i="2"/>
  <c r="N464" i="2"/>
  <c r="M464" i="2"/>
  <c r="O463" i="2"/>
  <c r="N463" i="2"/>
  <c r="M463" i="2"/>
  <c r="O462" i="2"/>
  <c r="N462" i="2"/>
  <c r="M462" i="2"/>
  <c r="O461" i="2"/>
  <c r="N461" i="2"/>
  <c r="M461" i="2"/>
  <c r="O460" i="2"/>
  <c r="N460" i="2"/>
  <c r="M460" i="2"/>
  <c r="O459" i="2"/>
  <c r="N459" i="2"/>
  <c r="M459" i="2"/>
  <c r="O458" i="2"/>
  <c r="N458" i="2"/>
  <c r="M458" i="2"/>
  <c r="O457" i="2"/>
  <c r="N457" i="2"/>
  <c r="M457" i="2"/>
  <c r="O456" i="2"/>
  <c r="N456" i="2"/>
  <c r="M456" i="2"/>
  <c r="O455" i="2"/>
  <c r="N455" i="2"/>
  <c r="M455" i="2"/>
  <c r="O454" i="2"/>
  <c r="N454" i="2"/>
  <c r="M454" i="2"/>
  <c r="O453" i="2"/>
  <c r="N453" i="2"/>
  <c r="M453" i="2"/>
  <c r="O452" i="2"/>
  <c r="N452" i="2"/>
  <c r="M452" i="2"/>
  <c r="O451" i="2"/>
  <c r="N451" i="2"/>
  <c r="M451" i="2"/>
  <c r="O450" i="2"/>
  <c r="N450" i="2"/>
  <c r="M450" i="2"/>
  <c r="O449" i="2"/>
  <c r="N449" i="2"/>
  <c r="M449" i="2"/>
  <c r="O448" i="2"/>
  <c r="N448" i="2"/>
  <c r="M448" i="2"/>
  <c r="O447" i="2"/>
  <c r="N447" i="2"/>
  <c r="M447" i="2"/>
  <c r="O446" i="2"/>
  <c r="N446" i="2"/>
  <c r="M446" i="2"/>
  <c r="O445" i="2"/>
  <c r="N445" i="2"/>
  <c r="M445" i="2"/>
  <c r="O444" i="2"/>
  <c r="N444" i="2"/>
  <c r="M444" i="2"/>
  <c r="O443" i="2"/>
  <c r="N443" i="2"/>
  <c r="M443" i="2"/>
  <c r="O442" i="2"/>
  <c r="N442" i="2"/>
  <c r="M442" i="2"/>
  <c r="O441" i="2"/>
  <c r="N441" i="2"/>
  <c r="M441" i="2"/>
  <c r="O440" i="2"/>
  <c r="N440" i="2"/>
  <c r="M440" i="2"/>
  <c r="O439" i="2"/>
  <c r="N439" i="2"/>
  <c r="M439" i="2"/>
  <c r="O438" i="2"/>
  <c r="N438" i="2"/>
  <c r="M438" i="2"/>
  <c r="O437" i="2"/>
  <c r="N437" i="2"/>
  <c r="M437" i="2"/>
  <c r="O436" i="2"/>
  <c r="N436" i="2"/>
  <c r="M436" i="2"/>
  <c r="O435" i="2"/>
  <c r="N435" i="2"/>
  <c r="M435" i="2"/>
  <c r="O434" i="2"/>
  <c r="N434" i="2"/>
  <c r="M434" i="2"/>
  <c r="O433" i="2"/>
  <c r="N433" i="2"/>
  <c r="M433" i="2"/>
  <c r="O432" i="2"/>
  <c r="N432" i="2"/>
  <c r="M432" i="2"/>
  <c r="O431" i="2"/>
  <c r="N431" i="2"/>
  <c r="M431" i="2"/>
  <c r="O430" i="2"/>
  <c r="N430" i="2"/>
  <c r="M430" i="2"/>
  <c r="O429" i="2"/>
  <c r="N429" i="2"/>
  <c r="M429" i="2"/>
  <c r="O428" i="2"/>
  <c r="N428" i="2"/>
  <c r="M428" i="2"/>
  <c r="O427" i="2"/>
  <c r="N427" i="2"/>
  <c r="M427" i="2"/>
  <c r="O426" i="2"/>
  <c r="N426" i="2"/>
  <c r="M426" i="2"/>
  <c r="O425" i="2"/>
  <c r="N425" i="2"/>
  <c r="M425" i="2"/>
  <c r="O424" i="2"/>
  <c r="N424" i="2"/>
  <c r="M424" i="2"/>
  <c r="O423" i="2"/>
  <c r="N423" i="2"/>
  <c r="M423" i="2"/>
  <c r="O422" i="2"/>
  <c r="N422" i="2"/>
  <c r="M422" i="2"/>
  <c r="O421" i="2"/>
  <c r="N421" i="2"/>
  <c r="M421" i="2"/>
  <c r="O420" i="2"/>
  <c r="N420" i="2"/>
  <c r="M420" i="2"/>
  <c r="O419" i="2"/>
  <c r="N419" i="2"/>
  <c r="M419" i="2"/>
  <c r="O418" i="2"/>
  <c r="N418" i="2"/>
  <c r="M418" i="2"/>
  <c r="O417" i="2"/>
  <c r="N417" i="2"/>
  <c r="M417" i="2"/>
  <c r="O416" i="2"/>
  <c r="N416" i="2"/>
  <c r="M416" i="2"/>
  <c r="O415" i="2"/>
  <c r="N415" i="2"/>
  <c r="M415" i="2"/>
  <c r="O414" i="2"/>
  <c r="N414" i="2"/>
  <c r="M414" i="2"/>
  <c r="O413" i="2"/>
  <c r="N413" i="2"/>
  <c r="M413" i="2"/>
  <c r="O412" i="2"/>
  <c r="N412" i="2"/>
  <c r="M412" i="2"/>
  <c r="O411" i="2"/>
  <c r="N411" i="2"/>
  <c r="M411" i="2"/>
  <c r="O410" i="2"/>
  <c r="N410" i="2"/>
  <c r="M410" i="2"/>
  <c r="O409" i="2"/>
  <c r="N409" i="2"/>
  <c r="M409" i="2"/>
  <c r="O408" i="2"/>
  <c r="N408" i="2"/>
  <c r="M408" i="2"/>
  <c r="O407" i="2"/>
  <c r="N407" i="2"/>
  <c r="M407" i="2"/>
  <c r="O406" i="2"/>
  <c r="N406" i="2"/>
  <c r="M406" i="2"/>
  <c r="O405" i="2"/>
  <c r="N405" i="2"/>
  <c r="M405" i="2"/>
  <c r="O404" i="2"/>
  <c r="N404" i="2"/>
  <c r="M404" i="2"/>
  <c r="O403" i="2"/>
  <c r="N403" i="2"/>
  <c r="M403" i="2"/>
  <c r="O402" i="2"/>
  <c r="N402" i="2"/>
  <c r="M402" i="2"/>
  <c r="O401" i="2"/>
  <c r="N401" i="2"/>
  <c r="M401" i="2"/>
  <c r="O400" i="2"/>
  <c r="N400" i="2"/>
  <c r="M400" i="2"/>
  <c r="O399" i="2"/>
  <c r="N399" i="2"/>
  <c r="M399" i="2"/>
  <c r="O398" i="2"/>
  <c r="N398" i="2"/>
  <c r="M398" i="2"/>
  <c r="O397" i="2"/>
  <c r="N397" i="2"/>
  <c r="M397" i="2"/>
  <c r="O396" i="2"/>
  <c r="N396" i="2"/>
  <c r="M396" i="2"/>
  <c r="O395" i="2"/>
  <c r="N395" i="2"/>
  <c r="M395" i="2"/>
  <c r="O394" i="2"/>
  <c r="N394" i="2"/>
  <c r="M394" i="2"/>
  <c r="O393" i="2"/>
  <c r="N393" i="2"/>
  <c r="M393" i="2"/>
  <c r="O392" i="2"/>
  <c r="N392" i="2"/>
  <c r="M392" i="2"/>
  <c r="O391" i="2"/>
  <c r="N391" i="2"/>
  <c r="M391" i="2"/>
  <c r="O390" i="2"/>
  <c r="N390" i="2"/>
  <c r="M390" i="2"/>
  <c r="O389" i="2"/>
  <c r="N389" i="2"/>
  <c r="M389" i="2"/>
  <c r="O388" i="2"/>
  <c r="N388" i="2"/>
  <c r="M388" i="2"/>
  <c r="O387" i="2"/>
  <c r="N387" i="2"/>
  <c r="M387" i="2"/>
  <c r="O386" i="2"/>
  <c r="N386" i="2"/>
  <c r="M386" i="2"/>
  <c r="O385" i="2"/>
  <c r="N385" i="2"/>
  <c r="M385" i="2"/>
  <c r="O384" i="2"/>
  <c r="N384" i="2"/>
  <c r="M384" i="2"/>
  <c r="O383" i="2"/>
  <c r="N383" i="2"/>
  <c r="M383" i="2"/>
  <c r="O382" i="2"/>
  <c r="N382" i="2"/>
  <c r="M382" i="2"/>
  <c r="O381" i="2"/>
  <c r="N381" i="2"/>
  <c r="M381" i="2"/>
  <c r="O380" i="2"/>
  <c r="N380" i="2"/>
  <c r="M380" i="2"/>
  <c r="O379" i="2"/>
  <c r="N379" i="2"/>
  <c r="M379" i="2"/>
  <c r="O378" i="2"/>
  <c r="N378" i="2"/>
  <c r="M378" i="2"/>
  <c r="O377" i="2"/>
  <c r="N377" i="2"/>
  <c r="M377" i="2"/>
  <c r="O376" i="2"/>
  <c r="N376" i="2"/>
  <c r="M376" i="2"/>
  <c r="O375" i="2"/>
  <c r="N375" i="2"/>
  <c r="M375" i="2"/>
  <c r="O374" i="2"/>
  <c r="N374" i="2"/>
  <c r="M374" i="2"/>
  <c r="O373" i="2"/>
  <c r="N373" i="2"/>
  <c r="M373" i="2"/>
  <c r="O372" i="2"/>
  <c r="N372" i="2"/>
  <c r="M372" i="2"/>
  <c r="O371" i="2"/>
  <c r="N371" i="2"/>
  <c r="M371" i="2"/>
  <c r="O370" i="2"/>
  <c r="N370" i="2"/>
  <c r="M370" i="2"/>
  <c r="O369" i="2"/>
  <c r="N369" i="2"/>
  <c r="M369" i="2"/>
  <c r="O368" i="2"/>
  <c r="N368" i="2"/>
  <c r="M368" i="2"/>
  <c r="O367" i="2"/>
  <c r="N367" i="2"/>
  <c r="M367" i="2"/>
  <c r="O366" i="2"/>
  <c r="N366" i="2"/>
  <c r="M366" i="2"/>
  <c r="O365" i="2"/>
  <c r="N365" i="2"/>
  <c r="M365" i="2"/>
  <c r="O364" i="2"/>
  <c r="N364" i="2"/>
  <c r="M364" i="2"/>
  <c r="O363" i="2"/>
  <c r="N363" i="2"/>
  <c r="M363" i="2"/>
  <c r="O362" i="2"/>
  <c r="N362" i="2"/>
  <c r="M362" i="2"/>
  <c r="O361" i="2"/>
  <c r="N361" i="2"/>
  <c r="M361" i="2"/>
  <c r="O360" i="2"/>
  <c r="N360" i="2"/>
  <c r="M360" i="2"/>
  <c r="O359" i="2"/>
  <c r="N359" i="2"/>
  <c r="M359" i="2"/>
  <c r="O358" i="2"/>
  <c r="N358" i="2"/>
  <c r="M358" i="2"/>
  <c r="O357" i="2"/>
  <c r="N357" i="2"/>
  <c r="M357" i="2"/>
  <c r="O356" i="2"/>
  <c r="N356" i="2"/>
  <c r="M356" i="2"/>
  <c r="O355" i="2"/>
  <c r="N355" i="2"/>
  <c r="M355" i="2"/>
  <c r="O354" i="2"/>
  <c r="N354" i="2"/>
  <c r="M354" i="2"/>
  <c r="O353" i="2"/>
  <c r="N353" i="2"/>
  <c r="M353" i="2"/>
  <c r="O352" i="2"/>
  <c r="N352" i="2"/>
  <c r="M352" i="2"/>
  <c r="O351" i="2"/>
  <c r="N351" i="2"/>
  <c r="M351" i="2"/>
  <c r="O350" i="2"/>
  <c r="N350" i="2"/>
  <c r="M350" i="2"/>
  <c r="O349" i="2"/>
  <c r="N349" i="2"/>
  <c r="M349" i="2"/>
  <c r="O348" i="2"/>
  <c r="N348" i="2"/>
  <c r="M348" i="2"/>
  <c r="O347" i="2"/>
  <c r="N347" i="2"/>
  <c r="M347" i="2"/>
  <c r="O346" i="2"/>
  <c r="N346" i="2"/>
  <c r="M346" i="2"/>
  <c r="O345" i="2"/>
  <c r="N345" i="2"/>
  <c r="M345" i="2"/>
  <c r="O344" i="2"/>
  <c r="N344" i="2"/>
  <c r="M344" i="2"/>
  <c r="O343" i="2"/>
  <c r="N343" i="2"/>
  <c r="M343" i="2"/>
  <c r="O342" i="2"/>
  <c r="N342" i="2"/>
  <c r="M342" i="2"/>
  <c r="O341" i="2"/>
  <c r="N341" i="2"/>
  <c r="M341" i="2"/>
  <c r="O340" i="2"/>
  <c r="N340" i="2"/>
  <c r="M340" i="2"/>
  <c r="O339" i="2"/>
  <c r="N339" i="2"/>
  <c r="M339" i="2"/>
  <c r="O338" i="2"/>
  <c r="N338" i="2"/>
  <c r="M338" i="2"/>
  <c r="O337" i="2"/>
  <c r="N337" i="2"/>
  <c r="M337" i="2"/>
  <c r="O336" i="2"/>
  <c r="N336" i="2"/>
  <c r="M336" i="2"/>
  <c r="O335" i="2"/>
  <c r="N335" i="2"/>
  <c r="M335" i="2"/>
  <c r="O334" i="2"/>
  <c r="N334" i="2"/>
  <c r="M334" i="2"/>
  <c r="O333" i="2"/>
  <c r="N333" i="2"/>
  <c r="M333" i="2"/>
  <c r="O332" i="2"/>
  <c r="N332" i="2"/>
  <c r="M332" i="2"/>
  <c r="O331" i="2"/>
  <c r="N331" i="2"/>
  <c r="M331" i="2"/>
  <c r="O330" i="2"/>
  <c r="N330" i="2"/>
  <c r="M330" i="2"/>
  <c r="O329" i="2"/>
  <c r="N329" i="2"/>
  <c r="M329" i="2"/>
  <c r="O328" i="2"/>
  <c r="N328" i="2"/>
  <c r="M328" i="2"/>
  <c r="O327" i="2"/>
  <c r="N327" i="2"/>
  <c r="M327" i="2"/>
  <c r="O326" i="2"/>
  <c r="N326" i="2"/>
  <c r="M326" i="2"/>
  <c r="O325" i="2"/>
  <c r="N325" i="2"/>
  <c r="M325" i="2"/>
  <c r="O324" i="2"/>
  <c r="N324" i="2"/>
  <c r="M324" i="2"/>
  <c r="O323" i="2"/>
  <c r="N323" i="2"/>
  <c r="M323" i="2"/>
  <c r="O322" i="2"/>
  <c r="N322" i="2"/>
  <c r="M322" i="2"/>
  <c r="O321" i="2"/>
  <c r="N321" i="2"/>
  <c r="M321" i="2"/>
  <c r="O320" i="2"/>
  <c r="N320" i="2"/>
  <c r="M320" i="2"/>
  <c r="O319" i="2"/>
  <c r="N319" i="2"/>
  <c r="M319" i="2"/>
  <c r="O318" i="2"/>
  <c r="N318" i="2"/>
  <c r="M318" i="2"/>
  <c r="O317" i="2"/>
  <c r="N317" i="2"/>
  <c r="M317" i="2"/>
  <c r="O316" i="2"/>
  <c r="N316" i="2"/>
  <c r="M316" i="2"/>
  <c r="O315" i="2"/>
  <c r="N315" i="2"/>
  <c r="M315" i="2"/>
  <c r="O314" i="2"/>
  <c r="N314" i="2"/>
  <c r="M314" i="2"/>
  <c r="O313" i="2"/>
  <c r="N313" i="2"/>
  <c r="M313" i="2"/>
  <c r="O312" i="2"/>
  <c r="N312" i="2"/>
  <c r="M312" i="2"/>
  <c r="O311" i="2"/>
  <c r="N311" i="2"/>
  <c r="M311" i="2"/>
  <c r="O310" i="2"/>
  <c r="N310" i="2"/>
  <c r="M310" i="2"/>
  <c r="O309" i="2"/>
  <c r="N309" i="2"/>
  <c r="M309" i="2"/>
  <c r="O308" i="2"/>
  <c r="N308" i="2"/>
  <c r="M308" i="2"/>
  <c r="O307" i="2"/>
  <c r="N307" i="2"/>
  <c r="M307" i="2"/>
  <c r="O306" i="2"/>
  <c r="N306" i="2"/>
  <c r="M306" i="2"/>
  <c r="O305" i="2"/>
  <c r="N305" i="2"/>
  <c r="M305" i="2"/>
  <c r="O304" i="2"/>
  <c r="N304" i="2"/>
  <c r="M304" i="2"/>
  <c r="O303" i="2"/>
  <c r="N303" i="2"/>
  <c r="M303" i="2"/>
  <c r="O302" i="2"/>
  <c r="N302" i="2"/>
  <c r="M302" i="2"/>
  <c r="O301" i="2"/>
  <c r="N301" i="2"/>
  <c r="M301" i="2"/>
  <c r="O300" i="2"/>
  <c r="N300" i="2"/>
  <c r="M300" i="2"/>
  <c r="O299" i="2"/>
  <c r="N299" i="2"/>
  <c r="M299" i="2"/>
  <c r="O298" i="2"/>
  <c r="N298" i="2"/>
  <c r="M298" i="2"/>
  <c r="O297" i="2"/>
  <c r="N297" i="2"/>
  <c r="M297" i="2"/>
  <c r="O296" i="2"/>
  <c r="N296" i="2"/>
  <c r="M296" i="2"/>
  <c r="O295" i="2"/>
  <c r="N295" i="2"/>
  <c r="M295" i="2"/>
  <c r="O294" i="2"/>
  <c r="N294" i="2"/>
  <c r="M294" i="2"/>
  <c r="O293" i="2"/>
  <c r="N293" i="2"/>
  <c r="M293" i="2"/>
  <c r="O292" i="2"/>
  <c r="N292" i="2"/>
  <c r="M292" i="2"/>
  <c r="O291" i="2"/>
  <c r="N291" i="2"/>
  <c r="M291" i="2"/>
  <c r="O290" i="2"/>
  <c r="N290" i="2"/>
  <c r="M290" i="2"/>
  <c r="O289" i="2"/>
  <c r="N289" i="2"/>
  <c r="M289" i="2"/>
  <c r="O288" i="2"/>
  <c r="N288" i="2"/>
  <c r="M288" i="2"/>
  <c r="O287" i="2"/>
  <c r="N287" i="2"/>
  <c r="M287" i="2"/>
  <c r="O286" i="2"/>
  <c r="N286" i="2"/>
  <c r="M286" i="2"/>
  <c r="O285" i="2"/>
  <c r="N285" i="2"/>
  <c r="M285" i="2"/>
  <c r="O284" i="2"/>
  <c r="N284" i="2"/>
  <c r="M284" i="2"/>
  <c r="O283" i="2"/>
  <c r="N283" i="2"/>
  <c r="M283" i="2"/>
  <c r="O282" i="2"/>
  <c r="N282" i="2"/>
  <c r="M282" i="2"/>
  <c r="O281" i="2"/>
  <c r="N281" i="2"/>
  <c r="M281" i="2"/>
  <c r="O280" i="2"/>
  <c r="N280" i="2"/>
  <c r="M280" i="2"/>
  <c r="O279" i="2"/>
  <c r="N279" i="2"/>
  <c r="M279" i="2"/>
  <c r="O278" i="2"/>
  <c r="N278" i="2"/>
  <c r="M278" i="2"/>
  <c r="O277" i="2"/>
  <c r="N277" i="2"/>
  <c r="M277" i="2"/>
  <c r="O276" i="2"/>
  <c r="N276" i="2"/>
  <c r="M276" i="2"/>
  <c r="O275" i="2"/>
  <c r="N275" i="2"/>
  <c r="M275" i="2"/>
  <c r="O274" i="2"/>
  <c r="N274" i="2"/>
  <c r="M274" i="2"/>
  <c r="O273" i="2"/>
  <c r="N273" i="2"/>
  <c r="M273" i="2"/>
  <c r="O272" i="2"/>
  <c r="N272" i="2"/>
  <c r="M272" i="2"/>
  <c r="O271" i="2"/>
  <c r="N271" i="2"/>
  <c r="M271" i="2"/>
  <c r="O270" i="2"/>
  <c r="N270" i="2"/>
  <c r="M270" i="2"/>
  <c r="O269" i="2"/>
  <c r="N269" i="2"/>
  <c r="M269" i="2"/>
  <c r="O268" i="2"/>
  <c r="N268" i="2"/>
  <c r="M268" i="2"/>
  <c r="O267" i="2"/>
  <c r="N267" i="2"/>
  <c r="M267" i="2"/>
  <c r="O266" i="2"/>
  <c r="N266" i="2"/>
  <c r="M266" i="2"/>
  <c r="O265" i="2"/>
  <c r="N265" i="2"/>
  <c r="M265" i="2"/>
  <c r="O264" i="2"/>
  <c r="N264" i="2"/>
  <c r="M264" i="2"/>
  <c r="O263" i="2"/>
  <c r="N263" i="2"/>
  <c r="M263" i="2"/>
  <c r="O262" i="2"/>
  <c r="N262" i="2"/>
  <c r="M262" i="2"/>
  <c r="O261" i="2"/>
  <c r="N261" i="2"/>
  <c r="M261" i="2"/>
  <c r="O260" i="2"/>
  <c r="N260" i="2"/>
  <c r="M260" i="2"/>
  <c r="O259" i="2"/>
  <c r="N259" i="2"/>
  <c r="M259" i="2"/>
  <c r="O258" i="2"/>
  <c r="N258" i="2"/>
  <c r="M258" i="2"/>
  <c r="O257" i="2"/>
  <c r="N257" i="2"/>
  <c r="M257" i="2"/>
  <c r="O256" i="2"/>
  <c r="N256" i="2"/>
  <c r="M256" i="2"/>
  <c r="O255" i="2"/>
  <c r="N255" i="2"/>
  <c r="M255" i="2"/>
  <c r="O254" i="2"/>
  <c r="N254" i="2"/>
  <c r="M254" i="2"/>
  <c r="O253" i="2"/>
  <c r="N253" i="2"/>
  <c r="M253" i="2"/>
  <c r="O252" i="2"/>
  <c r="N252" i="2"/>
  <c r="M252" i="2"/>
  <c r="O251" i="2"/>
  <c r="N251" i="2"/>
  <c r="M251" i="2"/>
  <c r="O250" i="2"/>
  <c r="N250" i="2"/>
  <c r="M250" i="2"/>
  <c r="O249" i="2"/>
  <c r="N249" i="2"/>
  <c r="M249" i="2"/>
  <c r="O248" i="2"/>
  <c r="N248" i="2"/>
  <c r="M248" i="2"/>
  <c r="O247" i="2"/>
  <c r="N247" i="2"/>
  <c r="M247" i="2"/>
  <c r="O246" i="2"/>
  <c r="N246" i="2"/>
  <c r="M246" i="2"/>
  <c r="O245" i="2"/>
  <c r="N245" i="2"/>
  <c r="M245" i="2"/>
  <c r="O244" i="2"/>
  <c r="N244" i="2"/>
  <c r="M244" i="2"/>
  <c r="O243" i="2"/>
  <c r="N243" i="2"/>
  <c r="M243" i="2"/>
  <c r="O242" i="2"/>
  <c r="N242" i="2"/>
  <c r="M242" i="2"/>
  <c r="O241" i="2"/>
  <c r="N241" i="2"/>
  <c r="M241" i="2"/>
  <c r="O240" i="2"/>
  <c r="N240" i="2"/>
  <c r="M240" i="2"/>
  <c r="O239" i="2"/>
  <c r="N239" i="2"/>
  <c r="M239" i="2"/>
  <c r="O238" i="2"/>
  <c r="N238" i="2"/>
  <c r="M238" i="2"/>
  <c r="O237" i="2"/>
  <c r="N237" i="2"/>
  <c r="M237" i="2"/>
  <c r="O236" i="2"/>
  <c r="N236" i="2"/>
  <c r="M236" i="2"/>
  <c r="O235" i="2"/>
  <c r="N235" i="2"/>
  <c r="M235" i="2"/>
  <c r="O234" i="2"/>
  <c r="N234" i="2"/>
  <c r="M234" i="2"/>
  <c r="O233" i="2"/>
  <c r="N233" i="2"/>
  <c r="M233" i="2"/>
  <c r="O232" i="2"/>
  <c r="N232" i="2"/>
  <c r="M232" i="2"/>
  <c r="O231" i="2"/>
  <c r="N231" i="2"/>
  <c r="M231" i="2"/>
  <c r="O230" i="2"/>
  <c r="N230" i="2"/>
  <c r="M230" i="2"/>
  <c r="O229" i="2"/>
  <c r="N229" i="2"/>
  <c r="M229" i="2"/>
  <c r="O228" i="2"/>
  <c r="N228" i="2"/>
  <c r="M228" i="2"/>
  <c r="O227" i="2"/>
  <c r="N227" i="2"/>
  <c r="M227" i="2"/>
  <c r="O226" i="2"/>
  <c r="N226" i="2"/>
  <c r="M226" i="2"/>
  <c r="O225" i="2"/>
  <c r="N225" i="2"/>
  <c r="M225" i="2"/>
  <c r="O224" i="2"/>
  <c r="N224" i="2"/>
  <c r="M224" i="2"/>
  <c r="O223" i="2"/>
  <c r="N223" i="2"/>
  <c r="M223" i="2"/>
  <c r="O222" i="2"/>
  <c r="N222" i="2"/>
  <c r="M222" i="2"/>
  <c r="O221" i="2"/>
  <c r="N221" i="2"/>
  <c r="M221" i="2"/>
  <c r="O220" i="2"/>
  <c r="N220" i="2"/>
  <c r="M220" i="2"/>
  <c r="O219" i="2"/>
  <c r="N219" i="2"/>
  <c r="M219" i="2"/>
  <c r="O218" i="2"/>
  <c r="N218" i="2"/>
  <c r="M218" i="2"/>
  <c r="O217" i="2"/>
  <c r="N217" i="2"/>
  <c r="M217" i="2"/>
  <c r="O216" i="2"/>
  <c r="N216" i="2"/>
  <c r="M216" i="2"/>
  <c r="O215" i="2"/>
  <c r="N215" i="2"/>
  <c r="M215" i="2"/>
  <c r="O214" i="2"/>
  <c r="N214" i="2"/>
  <c r="M214" i="2"/>
  <c r="O213" i="2"/>
  <c r="N213" i="2"/>
  <c r="M213" i="2"/>
  <c r="O212" i="2"/>
  <c r="N212" i="2"/>
  <c r="M212" i="2"/>
  <c r="O211" i="2"/>
  <c r="N211" i="2"/>
  <c r="M211" i="2"/>
  <c r="O210" i="2"/>
  <c r="N210" i="2"/>
  <c r="M210" i="2"/>
  <c r="O209" i="2"/>
  <c r="N209" i="2"/>
  <c r="M209" i="2"/>
  <c r="O208" i="2"/>
  <c r="N208" i="2"/>
  <c r="M208" i="2"/>
  <c r="O207" i="2"/>
  <c r="N207" i="2"/>
  <c r="M207" i="2"/>
  <c r="O206" i="2"/>
  <c r="N206" i="2"/>
  <c r="M206" i="2"/>
  <c r="O205" i="2"/>
  <c r="N205" i="2"/>
  <c r="M205" i="2"/>
  <c r="O204" i="2"/>
  <c r="N204" i="2"/>
  <c r="M204" i="2"/>
  <c r="O203" i="2"/>
  <c r="N203" i="2"/>
  <c r="M203" i="2"/>
  <c r="O202" i="2"/>
  <c r="N202" i="2"/>
  <c r="M202" i="2"/>
  <c r="O201" i="2"/>
  <c r="N201" i="2"/>
  <c r="M201" i="2"/>
  <c r="O200" i="2"/>
  <c r="N200" i="2"/>
  <c r="M200" i="2"/>
  <c r="O199" i="2"/>
  <c r="N199" i="2"/>
  <c r="M199" i="2"/>
  <c r="O198" i="2"/>
  <c r="N198" i="2"/>
  <c r="M198" i="2"/>
  <c r="O197" i="2"/>
  <c r="N197" i="2"/>
  <c r="M197" i="2"/>
  <c r="O196" i="2"/>
  <c r="N196" i="2"/>
  <c r="M196" i="2"/>
  <c r="O195" i="2"/>
  <c r="N195" i="2"/>
  <c r="M195" i="2"/>
  <c r="O194" i="2"/>
  <c r="N194" i="2"/>
  <c r="M194" i="2"/>
  <c r="O193" i="2"/>
  <c r="N193" i="2"/>
  <c r="M193" i="2"/>
  <c r="O192" i="2"/>
  <c r="N192" i="2"/>
  <c r="M192" i="2"/>
  <c r="O191" i="2"/>
  <c r="N191" i="2"/>
  <c r="M191" i="2"/>
  <c r="O190" i="2"/>
  <c r="N190" i="2"/>
  <c r="M190" i="2"/>
  <c r="O189" i="2"/>
  <c r="N189" i="2"/>
  <c r="M189" i="2"/>
  <c r="O188" i="2"/>
  <c r="N188" i="2"/>
  <c r="M188" i="2"/>
  <c r="O187" i="2"/>
  <c r="N187" i="2"/>
  <c r="M187" i="2"/>
  <c r="O186" i="2"/>
  <c r="N186" i="2"/>
  <c r="M186" i="2"/>
  <c r="O185" i="2"/>
  <c r="N185" i="2"/>
  <c r="M185" i="2"/>
  <c r="O184" i="2"/>
  <c r="N184" i="2"/>
  <c r="M184" i="2"/>
  <c r="O183" i="2"/>
  <c r="N183" i="2"/>
  <c r="M183" i="2"/>
  <c r="O182" i="2"/>
  <c r="N182" i="2"/>
  <c r="M182" i="2"/>
  <c r="O181" i="2"/>
  <c r="N181" i="2"/>
  <c r="M181" i="2"/>
  <c r="O180" i="2"/>
  <c r="N180" i="2"/>
  <c r="M180" i="2"/>
  <c r="O179" i="2"/>
  <c r="N179" i="2"/>
  <c r="M179" i="2"/>
  <c r="O178" i="2"/>
  <c r="N178" i="2"/>
  <c r="M178" i="2"/>
  <c r="O177" i="2"/>
  <c r="N177" i="2"/>
  <c r="M177" i="2"/>
  <c r="O176" i="2"/>
  <c r="N176" i="2"/>
  <c r="M176" i="2"/>
  <c r="O175" i="2"/>
  <c r="N175" i="2"/>
  <c r="M175" i="2"/>
  <c r="O174" i="2"/>
  <c r="N174" i="2"/>
  <c r="M174" i="2"/>
  <c r="O173" i="2"/>
  <c r="N173" i="2"/>
  <c r="M173" i="2"/>
  <c r="O172" i="2"/>
  <c r="N172" i="2"/>
  <c r="M172" i="2"/>
  <c r="O171" i="2"/>
  <c r="N171" i="2"/>
  <c r="M171" i="2"/>
  <c r="O170" i="2"/>
  <c r="N170" i="2"/>
  <c r="M170" i="2"/>
  <c r="O169" i="2"/>
  <c r="N169" i="2"/>
  <c r="M169" i="2"/>
  <c r="O168" i="2"/>
  <c r="N168" i="2"/>
  <c r="M168" i="2"/>
  <c r="O167" i="2"/>
  <c r="N167" i="2"/>
  <c r="M167" i="2"/>
  <c r="O166" i="2"/>
  <c r="N166" i="2"/>
  <c r="M166" i="2"/>
  <c r="O165" i="2"/>
  <c r="N165" i="2"/>
  <c r="M165" i="2"/>
  <c r="O164" i="2"/>
  <c r="N164" i="2"/>
  <c r="M164" i="2"/>
  <c r="O163" i="2"/>
  <c r="N163" i="2"/>
  <c r="M163" i="2"/>
  <c r="O162" i="2"/>
  <c r="N162" i="2"/>
  <c r="M162" i="2"/>
  <c r="O161" i="2"/>
  <c r="N161" i="2"/>
  <c r="M161" i="2"/>
  <c r="O160" i="2"/>
  <c r="N160" i="2"/>
  <c r="M160" i="2"/>
  <c r="O159" i="2"/>
  <c r="N159" i="2"/>
  <c r="M159" i="2"/>
  <c r="O158" i="2"/>
  <c r="N158" i="2"/>
  <c r="M158" i="2"/>
  <c r="O157" i="2"/>
  <c r="N157" i="2"/>
  <c r="M157" i="2"/>
  <c r="O156" i="2"/>
  <c r="N156" i="2"/>
  <c r="M156" i="2"/>
  <c r="O155" i="2"/>
  <c r="N155" i="2"/>
  <c r="M155" i="2"/>
  <c r="O154" i="2"/>
  <c r="N154" i="2"/>
  <c r="M154" i="2"/>
  <c r="O153" i="2"/>
  <c r="N153" i="2"/>
  <c r="M153" i="2"/>
  <c r="O152" i="2"/>
  <c r="N152" i="2"/>
  <c r="M152" i="2"/>
  <c r="O151" i="2"/>
  <c r="N151" i="2"/>
  <c r="M151" i="2"/>
  <c r="O150" i="2"/>
  <c r="N150" i="2"/>
  <c r="M150" i="2"/>
  <c r="O149" i="2"/>
  <c r="N149" i="2"/>
  <c r="M149" i="2"/>
  <c r="O148" i="2"/>
  <c r="N148" i="2"/>
  <c r="M148" i="2"/>
  <c r="O147" i="2"/>
  <c r="N147" i="2"/>
  <c r="M147" i="2"/>
  <c r="O146" i="2"/>
  <c r="N146" i="2"/>
  <c r="M146" i="2"/>
  <c r="O145" i="2"/>
  <c r="N145" i="2"/>
  <c r="M145" i="2"/>
  <c r="O144" i="2"/>
  <c r="N144" i="2"/>
  <c r="M144" i="2"/>
  <c r="O143" i="2"/>
  <c r="N143" i="2"/>
  <c r="M143" i="2"/>
  <c r="O142" i="2"/>
  <c r="N142" i="2"/>
  <c r="M142" i="2"/>
  <c r="O141" i="2"/>
  <c r="N141" i="2"/>
  <c r="M141" i="2"/>
  <c r="O140" i="2"/>
  <c r="N140" i="2"/>
  <c r="M140" i="2"/>
  <c r="O139" i="2"/>
  <c r="N139" i="2"/>
  <c r="M139" i="2"/>
  <c r="O138" i="2"/>
  <c r="N138" i="2"/>
  <c r="M138" i="2"/>
  <c r="O137" i="2"/>
  <c r="N137" i="2"/>
  <c r="M137" i="2"/>
  <c r="O136" i="2"/>
  <c r="N136" i="2"/>
  <c r="M136" i="2"/>
  <c r="O135" i="2"/>
  <c r="N135" i="2"/>
  <c r="M135" i="2"/>
  <c r="O134" i="2"/>
  <c r="N134" i="2"/>
  <c r="M134" i="2"/>
  <c r="O133" i="2"/>
  <c r="N133" i="2"/>
  <c r="M133" i="2"/>
  <c r="O132" i="2"/>
  <c r="N132" i="2"/>
  <c r="M132" i="2"/>
  <c r="O131" i="2"/>
  <c r="N131" i="2"/>
  <c r="M131" i="2"/>
  <c r="O130" i="2"/>
  <c r="N130" i="2"/>
  <c r="M130" i="2"/>
  <c r="O129" i="2"/>
  <c r="N129" i="2"/>
  <c r="M129" i="2"/>
  <c r="O128" i="2"/>
  <c r="N128" i="2"/>
  <c r="M128" i="2"/>
  <c r="O127" i="2"/>
  <c r="N127" i="2"/>
  <c r="M127" i="2"/>
  <c r="O126" i="2"/>
  <c r="N126" i="2"/>
  <c r="M126" i="2"/>
  <c r="O125" i="2"/>
  <c r="N125" i="2"/>
  <c r="M125" i="2"/>
  <c r="O124" i="2"/>
  <c r="N124" i="2"/>
  <c r="M124" i="2"/>
  <c r="O123" i="2"/>
  <c r="N123" i="2"/>
  <c r="M123" i="2"/>
  <c r="O122" i="2"/>
  <c r="N122" i="2"/>
  <c r="M122" i="2"/>
  <c r="O121" i="2"/>
  <c r="N121" i="2"/>
  <c r="M121" i="2"/>
  <c r="O120" i="2"/>
  <c r="N120" i="2"/>
  <c r="M120" i="2"/>
  <c r="O119" i="2"/>
  <c r="N119" i="2"/>
  <c r="M119" i="2"/>
  <c r="O118" i="2"/>
  <c r="N118" i="2"/>
  <c r="M118" i="2"/>
  <c r="O117" i="2"/>
  <c r="N117" i="2"/>
  <c r="M117" i="2"/>
  <c r="O116" i="2"/>
  <c r="N116" i="2"/>
  <c r="M116" i="2"/>
  <c r="O115" i="2"/>
  <c r="N115" i="2"/>
  <c r="M115" i="2"/>
  <c r="O114" i="2"/>
  <c r="N114" i="2"/>
  <c r="M114" i="2"/>
  <c r="O113" i="2"/>
  <c r="N113" i="2"/>
  <c r="M113" i="2"/>
  <c r="O112" i="2"/>
  <c r="N112" i="2"/>
  <c r="M112" i="2"/>
  <c r="O111" i="2"/>
  <c r="N111" i="2"/>
  <c r="M111" i="2"/>
  <c r="O110" i="2"/>
  <c r="N110" i="2"/>
  <c r="M110" i="2"/>
  <c r="O109" i="2"/>
  <c r="N109" i="2"/>
  <c r="M109" i="2"/>
  <c r="O108" i="2"/>
  <c r="N108" i="2"/>
  <c r="M108" i="2"/>
  <c r="O107" i="2"/>
  <c r="N107" i="2"/>
  <c r="M107" i="2"/>
  <c r="O106" i="2"/>
  <c r="N106" i="2"/>
  <c r="M106" i="2"/>
  <c r="O105" i="2"/>
  <c r="N105" i="2"/>
  <c r="M105" i="2"/>
  <c r="O104" i="2"/>
  <c r="N104" i="2"/>
  <c r="M104" i="2"/>
  <c r="O103" i="2"/>
  <c r="N103" i="2"/>
  <c r="M103" i="2"/>
  <c r="O102" i="2"/>
  <c r="N102" i="2"/>
  <c r="M102" i="2"/>
  <c r="O101" i="2"/>
  <c r="N101" i="2"/>
  <c r="M101" i="2"/>
  <c r="O100" i="2"/>
  <c r="N100" i="2"/>
  <c r="M100" i="2"/>
  <c r="O99" i="2"/>
  <c r="N99" i="2"/>
  <c r="M99" i="2"/>
  <c r="O98" i="2"/>
  <c r="N98" i="2"/>
  <c r="M98" i="2"/>
  <c r="O97" i="2"/>
  <c r="N97" i="2"/>
  <c r="M97" i="2"/>
  <c r="O96" i="2"/>
  <c r="N96" i="2"/>
  <c r="M96" i="2"/>
  <c r="O95" i="2"/>
  <c r="N95" i="2"/>
  <c r="M95" i="2"/>
  <c r="O94" i="2"/>
  <c r="N94" i="2"/>
  <c r="M94" i="2"/>
  <c r="O93" i="2"/>
  <c r="N93" i="2"/>
  <c r="M93" i="2"/>
  <c r="O92" i="2"/>
  <c r="N92" i="2"/>
  <c r="M92" i="2"/>
  <c r="O91" i="2"/>
  <c r="N91" i="2"/>
  <c r="M91" i="2"/>
  <c r="O90" i="2"/>
  <c r="N90" i="2"/>
  <c r="M90" i="2"/>
  <c r="O89" i="2"/>
  <c r="N89" i="2"/>
  <c r="M89" i="2"/>
  <c r="O88" i="2"/>
  <c r="N88" i="2"/>
  <c r="M88" i="2"/>
  <c r="O87" i="2"/>
  <c r="N87" i="2"/>
  <c r="M87" i="2"/>
  <c r="O86" i="2"/>
  <c r="N86" i="2"/>
  <c r="M86" i="2"/>
  <c r="O85" i="2"/>
  <c r="N85" i="2"/>
  <c r="M85" i="2"/>
  <c r="O84" i="2"/>
  <c r="N84" i="2"/>
  <c r="M84" i="2"/>
  <c r="O83" i="2"/>
  <c r="N83" i="2"/>
  <c r="M83" i="2"/>
  <c r="O82" i="2"/>
  <c r="N82" i="2"/>
  <c r="M82" i="2"/>
  <c r="O81" i="2"/>
  <c r="N81" i="2"/>
  <c r="M81" i="2"/>
  <c r="O80" i="2"/>
  <c r="N80" i="2"/>
  <c r="M80" i="2"/>
  <c r="O79" i="2"/>
  <c r="N79" i="2"/>
  <c r="M79" i="2"/>
  <c r="O78" i="2"/>
  <c r="N78" i="2"/>
  <c r="M78" i="2"/>
  <c r="O77" i="2"/>
  <c r="N77" i="2"/>
  <c r="M77" i="2"/>
  <c r="O76" i="2"/>
  <c r="N76" i="2"/>
  <c r="M76" i="2"/>
  <c r="O75" i="2"/>
  <c r="N75" i="2"/>
  <c r="M75" i="2"/>
  <c r="O74" i="2"/>
  <c r="N74" i="2"/>
  <c r="M74" i="2"/>
  <c r="O73" i="2"/>
  <c r="N73" i="2"/>
  <c r="M73" i="2"/>
  <c r="O72" i="2"/>
  <c r="N72" i="2"/>
  <c r="M72" i="2"/>
  <c r="O71" i="2"/>
  <c r="N71" i="2"/>
  <c r="M71" i="2"/>
  <c r="O70" i="2"/>
  <c r="N70" i="2"/>
  <c r="M70" i="2"/>
  <c r="O69" i="2"/>
  <c r="N69" i="2"/>
  <c r="M69" i="2"/>
  <c r="O68" i="2"/>
  <c r="N68" i="2"/>
  <c r="M68" i="2"/>
  <c r="O67" i="2"/>
  <c r="N67" i="2"/>
  <c r="M67" i="2"/>
  <c r="O66" i="2"/>
  <c r="N66" i="2"/>
  <c r="M66" i="2"/>
  <c r="O65" i="2"/>
  <c r="N65" i="2"/>
  <c r="M65" i="2"/>
  <c r="O64" i="2"/>
  <c r="N64" i="2"/>
  <c r="M64" i="2"/>
  <c r="O63" i="2"/>
  <c r="N63" i="2"/>
  <c r="M63" i="2"/>
  <c r="O62" i="2"/>
  <c r="N62" i="2"/>
  <c r="M62" i="2"/>
  <c r="O61" i="2"/>
  <c r="N61" i="2"/>
  <c r="M61" i="2"/>
  <c r="O60" i="2"/>
  <c r="N60" i="2"/>
  <c r="M60" i="2"/>
  <c r="O59" i="2"/>
  <c r="N59" i="2"/>
  <c r="M59" i="2"/>
  <c r="O58" i="2"/>
  <c r="N58" i="2"/>
  <c r="M58" i="2"/>
  <c r="O57" i="2"/>
  <c r="N57" i="2"/>
  <c r="M57" i="2"/>
  <c r="O56" i="2"/>
  <c r="N56" i="2"/>
  <c r="M56" i="2"/>
  <c r="O55" i="2"/>
  <c r="N55" i="2"/>
  <c r="M55" i="2"/>
  <c r="O54" i="2"/>
  <c r="N54" i="2"/>
  <c r="M54" i="2"/>
  <c r="O53" i="2"/>
  <c r="N53" i="2"/>
  <c r="M53" i="2"/>
  <c r="O52" i="2"/>
  <c r="N52" i="2"/>
  <c r="M52" i="2"/>
  <c r="O51" i="2"/>
  <c r="N51" i="2"/>
  <c r="M51" i="2"/>
  <c r="O50" i="2"/>
  <c r="N50" i="2"/>
  <c r="M50" i="2"/>
  <c r="O49" i="2"/>
  <c r="N49" i="2"/>
  <c r="M49" i="2"/>
  <c r="O48" i="2"/>
  <c r="N48" i="2"/>
  <c r="M48" i="2"/>
  <c r="O47" i="2"/>
  <c r="N47" i="2"/>
  <c r="M47" i="2"/>
  <c r="O46" i="2"/>
  <c r="N46" i="2"/>
  <c r="M46" i="2"/>
  <c r="O45" i="2"/>
  <c r="N45" i="2"/>
  <c r="M45" i="2"/>
  <c r="O44" i="2"/>
  <c r="N44" i="2"/>
  <c r="M44" i="2"/>
  <c r="O43" i="2"/>
  <c r="N43" i="2"/>
  <c r="M43" i="2"/>
  <c r="O42" i="2"/>
  <c r="N42" i="2"/>
  <c r="M42" i="2"/>
  <c r="O41" i="2"/>
  <c r="N41" i="2"/>
  <c r="M41" i="2"/>
  <c r="O40" i="2"/>
  <c r="N40" i="2"/>
  <c r="M40" i="2"/>
  <c r="O39" i="2"/>
  <c r="N39" i="2"/>
  <c r="M39" i="2"/>
  <c r="O38" i="2"/>
  <c r="N38" i="2"/>
  <c r="M38" i="2"/>
  <c r="O37" i="2"/>
  <c r="N37" i="2"/>
  <c r="M37" i="2"/>
  <c r="O36" i="2"/>
  <c r="N36" i="2"/>
  <c r="M36" i="2"/>
  <c r="O35" i="2"/>
  <c r="N35" i="2"/>
  <c r="M35" i="2"/>
  <c r="O34" i="2"/>
  <c r="N34" i="2"/>
  <c r="M34" i="2"/>
  <c r="O33" i="2"/>
  <c r="N33" i="2"/>
  <c r="M33" i="2"/>
  <c r="O32" i="2"/>
  <c r="N32" i="2"/>
  <c r="M32" i="2"/>
  <c r="O31" i="2"/>
  <c r="N31" i="2"/>
  <c r="M31" i="2"/>
  <c r="O30" i="2"/>
  <c r="N30" i="2"/>
  <c r="M30" i="2"/>
  <c r="O29" i="2"/>
  <c r="N29" i="2"/>
  <c r="M29" i="2"/>
  <c r="O28" i="2"/>
  <c r="N28" i="2"/>
  <c r="M28" i="2"/>
  <c r="O27" i="2"/>
  <c r="N27" i="2"/>
  <c r="M27" i="2"/>
  <c r="O26" i="2"/>
  <c r="N26" i="2"/>
  <c r="M26" i="2"/>
  <c r="O25" i="2"/>
  <c r="N25" i="2"/>
  <c r="M25" i="2"/>
  <c r="O24" i="2"/>
  <c r="N24" i="2"/>
  <c r="M24" i="2"/>
  <c r="O23" i="2"/>
  <c r="N23" i="2"/>
  <c r="M23" i="2"/>
  <c r="O22" i="2"/>
  <c r="N22" i="2"/>
  <c r="M22" i="2"/>
  <c r="O21" i="2"/>
  <c r="N21" i="2"/>
  <c r="M21" i="2"/>
  <c r="O20" i="2"/>
  <c r="N20" i="2"/>
  <c r="M20" i="2"/>
  <c r="O19" i="2"/>
  <c r="N19" i="2"/>
  <c r="M19" i="2"/>
  <c r="O18" i="2"/>
  <c r="N18" i="2"/>
  <c r="M18" i="2"/>
  <c r="O17" i="2"/>
  <c r="N17" i="2"/>
  <c r="M17" i="2"/>
  <c r="O16" i="2"/>
  <c r="N16" i="2"/>
  <c r="M16" i="2"/>
  <c r="O15" i="2"/>
  <c r="N15" i="2"/>
  <c r="M15" i="2"/>
  <c r="O14" i="2"/>
  <c r="N14" i="2"/>
  <c r="M14" i="2"/>
  <c r="O13" i="2"/>
  <c r="N13" i="2"/>
  <c r="M13" i="2"/>
  <c r="O12" i="2"/>
  <c r="N12" i="2"/>
  <c r="M12" i="2"/>
  <c r="O11" i="2"/>
  <c r="N11" i="2"/>
  <c r="M11" i="2"/>
  <c r="O10" i="2"/>
  <c r="N10" i="2"/>
  <c r="M10" i="2"/>
  <c r="O9" i="2"/>
  <c r="N9" i="2"/>
  <c r="M9" i="2"/>
  <c r="O8" i="2"/>
  <c r="N8" i="2"/>
  <c r="M8" i="2"/>
  <c r="O7" i="2"/>
  <c r="N7" i="2"/>
  <c r="M7" i="2"/>
  <c r="O6" i="2"/>
  <c r="N6" i="2"/>
  <c r="M6" i="2"/>
  <c r="F8" i="5" l="1"/>
  <c r="C5" i="5"/>
  <c r="E5" i="5"/>
</calcChain>
</file>

<file path=xl/sharedStrings.xml><?xml version="1.0" encoding="utf-8"?>
<sst xmlns="http://schemas.openxmlformats.org/spreadsheetml/2006/main" count="805" uniqueCount="710">
  <si>
    <t>CONTROLE DE TAREFAS E OBRIGAÇÕES EMPRESARIAIS</t>
  </si>
  <si>
    <t>Agenda operacional para prazos, responsabilidades, recorrências e alertas — versão 1.0</t>
  </si>
  <si>
    <t>COMO USAR</t>
  </si>
  <si>
    <t>LEGENDA</t>
  </si>
  <si>
    <t>1</t>
  </si>
  <si>
    <t>Comece pela aba MODELOS e escolha as rotinas que se aplicam à sua empresa.</t>
  </si>
  <si>
    <t>Entrada manual</t>
  </si>
  <si>
    <t>texto azul</t>
  </si>
  <si>
    <t>2</t>
  </si>
  <si>
    <t>Na AGENDA, crie uma linha por ocorrência/tarefa e informe atividade, responsável, prioridade, prazo, status e recorrência.</t>
  </si>
  <si>
    <t>Fórmula/cálculo</t>
  </si>
  <si>
    <t>texto preto</t>
  </si>
  <si>
    <t>3</t>
  </si>
  <si>
    <t>Use 'Fonte/Link' para calendário oficial, contrato, nota, sistema ou comprovante relacionado.</t>
  </si>
  <si>
    <t>Atrasada</t>
  </si>
  <si>
    <t>fundo vermelho claro</t>
  </si>
  <si>
    <t>4</t>
  </si>
  <si>
    <t>Ao concluir uma tarefa recorrente, use a 'Próxima recorrência' como referência para criar a ocorrência seguinte.</t>
  </si>
  <si>
    <t>Vence em breve</t>
  </si>
  <si>
    <t>fundo amarelo</t>
  </si>
  <si>
    <t>5</t>
  </si>
  <si>
    <t>Revise o DASHBOARD e a AUDITORIA pelo menos semanalmente.</t>
  </si>
  <si>
    <t>Concluída</t>
  </si>
  <si>
    <t>fundo verde claro</t>
  </si>
  <si>
    <t>PESQUISA E PREMISSAS</t>
  </si>
  <si>
    <t>Tema</t>
  </si>
  <si>
    <t>Decisão aplicada ao modelo</t>
  </si>
  <si>
    <t>Fonte</t>
  </si>
  <si>
    <t>Data</t>
  </si>
  <si>
    <t>Agenda tributária</t>
  </si>
  <si>
    <t>Prazos fiscais não foram fixados genericamente; devem ser revisados por competência.</t>
  </si>
  <si>
    <t>Receita Federal — Agenda Tributária 2026</t>
  </si>
  <si>
    <t>DCTFWeb</t>
  </si>
  <si>
    <t>Incluída como obrigação-modelo com dependência de eSocial/EFD-Reinf/MIT.</t>
  </si>
  <si>
    <t>Gov.br — serviço DCTFWeb</t>
  </si>
  <si>
    <t>Folha/eSocial</t>
  </si>
  <si>
    <t>Incluídos eventos periódicos e não periódicos; prazos devem ser lançados por ocorrência.</t>
  </si>
  <si>
    <t>eSocial — Manual WEB Geral</t>
  </si>
  <si>
    <t>FGTS Digital e transição tributária</t>
  </si>
  <si>
    <t>Incluídos como rotinas-modelo; o modelo orienta confirmação em fonte oficial.</t>
  </si>
  <si>
    <t>MTE/Receita Federal</t>
  </si>
  <si>
    <t>LIMITAÇÃO IMPORTANTE</t>
  </si>
  <si>
    <t>Esta planilha é uma ferramenta de organização e controle; não substitui calendário fiscal oficial, sistema de folha, assessoria contábil, trabalhista ou jurídica.</t>
  </si>
  <si>
    <t>Antes de usar prazos legais, confirme competência, regime tributário, município/estado, categoria de trabalhador e eventuais exceções.</t>
  </si>
  <si>
    <t>AGENDA / GESTÃO DE TAREFAS E OBRIGAÇÕES</t>
  </si>
  <si>
    <t>Preencha as colunas em azul. Cada linha representa uma ocorrência/tarefa. Para recorrências, 'Próxima recorrência' sugere a data após a conclusão.</t>
  </si>
  <si>
    <t>Datas fiscais, trabalhistas e regulatórias variam por enquadramento, competência e exceções. Confirme o prazo em fonte oficial/contador/DP.</t>
  </si>
  <si>
    <t>ID</t>
  </si>
  <si>
    <t>Atividade</t>
  </si>
  <si>
    <t>Categoria</t>
  </si>
  <si>
    <t>Responsável</t>
  </si>
  <si>
    <t>Aprovador/Backup</t>
  </si>
  <si>
    <t>Prioridade</t>
  </si>
  <si>
    <t>Prazo</t>
  </si>
  <si>
    <t>Status</t>
  </si>
  <si>
    <t>Recorrência</t>
  </si>
  <si>
    <t>Competência/Referência</t>
  </si>
  <si>
    <t>Data conclusão</t>
  </si>
  <si>
    <t>Impacto financeiro (R$)</t>
  </si>
  <si>
    <t>Próxima recorrência</t>
  </si>
  <si>
    <t>Dias p/ prazo</t>
  </si>
  <si>
    <t>Alerta</t>
  </si>
  <si>
    <t>Dependência/Documento</t>
  </si>
  <si>
    <t>Fonte/Link</t>
  </si>
  <si>
    <t>Observações</t>
  </si>
  <si>
    <t>T-0001</t>
  </si>
  <si>
    <t>T-0002</t>
  </si>
  <si>
    <t>T-0003</t>
  </si>
  <si>
    <t>T-0004</t>
  </si>
  <si>
    <t>T-0005</t>
  </si>
  <si>
    <t>T-0006</t>
  </si>
  <si>
    <t>T-0007</t>
  </si>
  <si>
    <t>T-0008</t>
  </si>
  <si>
    <t>T-0009</t>
  </si>
  <si>
    <t>T-0010</t>
  </si>
  <si>
    <t>T-0011</t>
  </si>
  <si>
    <t>T-0012</t>
  </si>
  <si>
    <t>T-0013</t>
  </si>
  <si>
    <t>T-0014</t>
  </si>
  <si>
    <t>T-0015</t>
  </si>
  <si>
    <t>T-0016</t>
  </si>
  <si>
    <t>T-0017</t>
  </si>
  <si>
    <t>T-0018</t>
  </si>
  <si>
    <t>T-0019</t>
  </si>
  <si>
    <t>T-0020</t>
  </si>
  <si>
    <t>T-0021</t>
  </si>
  <si>
    <t>T-0022</t>
  </si>
  <si>
    <t>T-0023</t>
  </si>
  <si>
    <t>T-0024</t>
  </si>
  <si>
    <t>T-0025</t>
  </si>
  <si>
    <t>T-0026</t>
  </si>
  <si>
    <t>T-0027</t>
  </si>
  <si>
    <t>T-0028</t>
  </si>
  <si>
    <t>T-0029</t>
  </si>
  <si>
    <t>T-0030</t>
  </si>
  <si>
    <t>T-0031</t>
  </si>
  <si>
    <t>T-0032</t>
  </si>
  <si>
    <t>T-0033</t>
  </si>
  <si>
    <t>T-0034</t>
  </si>
  <si>
    <t>T-0035</t>
  </si>
  <si>
    <t>T-0036</t>
  </si>
  <si>
    <t>T-0037</t>
  </si>
  <si>
    <t>T-0038</t>
  </si>
  <si>
    <t>T-0039</t>
  </si>
  <si>
    <t>T-0040</t>
  </si>
  <si>
    <t>T-0041</t>
  </si>
  <si>
    <t>T-0042</t>
  </si>
  <si>
    <t>T-0043</t>
  </si>
  <si>
    <t>T-0044</t>
  </si>
  <si>
    <t>T-0045</t>
  </si>
  <si>
    <t>T-0046</t>
  </si>
  <si>
    <t>T-0047</t>
  </si>
  <si>
    <t>T-0048</t>
  </si>
  <si>
    <t>T-0049</t>
  </si>
  <si>
    <t>T-0050</t>
  </si>
  <si>
    <t>T-0051</t>
  </si>
  <si>
    <t>T-0052</t>
  </si>
  <si>
    <t>T-0053</t>
  </si>
  <si>
    <t>T-0054</t>
  </si>
  <si>
    <t>T-0055</t>
  </si>
  <si>
    <t>T-0056</t>
  </si>
  <si>
    <t>T-0057</t>
  </si>
  <si>
    <t>T-0058</t>
  </si>
  <si>
    <t>T-0059</t>
  </si>
  <si>
    <t>T-0060</t>
  </si>
  <si>
    <t>T-0061</t>
  </si>
  <si>
    <t>T-0062</t>
  </si>
  <si>
    <t>T-0063</t>
  </si>
  <si>
    <t>T-0064</t>
  </si>
  <si>
    <t>T-0065</t>
  </si>
  <si>
    <t>T-0066</t>
  </si>
  <si>
    <t>T-0067</t>
  </si>
  <si>
    <t>T-0068</t>
  </si>
  <si>
    <t>T-0069</t>
  </si>
  <si>
    <t>T-0070</t>
  </si>
  <si>
    <t>T-0071</t>
  </si>
  <si>
    <t>T-0072</t>
  </si>
  <si>
    <t>T-0073</t>
  </si>
  <si>
    <t>T-0074</t>
  </si>
  <si>
    <t>T-0075</t>
  </si>
  <si>
    <t>T-0076</t>
  </si>
  <si>
    <t>T-0077</t>
  </si>
  <si>
    <t>T-0078</t>
  </si>
  <si>
    <t>T-0079</t>
  </si>
  <si>
    <t>T-0080</t>
  </si>
  <si>
    <t>T-0081</t>
  </si>
  <si>
    <t>T-0082</t>
  </si>
  <si>
    <t>T-0083</t>
  </si>
  <si>
    <t>T-0084</t>
  </si>
  <si>
    <t>T-0085</t>
  </si>
  <si>
    <t>T-0086</t>
  </si>
  <si>
    <t>T-0087</t>
  </si>
  <si>
    <t>T-0088</t>
  </si>
  <si>
    <t>T-0089</t>
  </si>
  <si>
    <t>T-0090</t>
  </si>
  <si>
    <t>T-0091</t>
  </si>
  <si>
    <t>T-0092</t>
  </si>
  <si>
    <t>T-0093</t>
  </si>
  <si>
    <t>T-0094</t>
  </si>
  <si>
    <t>T-0095</t>
  </si>
  <si>
    <t>T-0096</t>
  </si>
  <si>
    <t>T-0097</t>
  </si>
  <si>
    <t>T-0098</t>
  </si>
  <si>
    <t>T-0099</t>
  </si>
  <si>
    <t>T-0100</t>
  </si>
  <si>
    <t>T-0101</t>
  </si>
  <si>
    <t>T-0102</t>
  </si>
  <si>
    <t>T-0103</t>
  </si>
  <si>
    <t>T-0104</t>
  </si>
  <si>
    <t>T-0105</t>
  </si>
  <si>
    <t>T-0106</t>
  </si>
  <si>
    <t>T-0107</t>
  </si>
  <si>
    <t>T-0108</t>
  </si>
  <si>
    <t>T-0109</t>
  </si>
  <si>
    <t>T-0110</t>
  </si>
  <si>
    <t>T-0111</t>
  </si>
  <si>
    <t>T-0112</t>
  </si>
  <si>
    <t>T-0113</t>
  </si>
  <si>
    <t>T-0114</t>
  </si>
  <si>
    <t>T-0115</t>
  </si>
  <si>
    <t>T-0116</t>
  </si>
  <si>
    <t>T-0117</t>
  </si>
  <si>
    <t>T-0118</t>
  </si>
  <si>
    <t>T-0119</t>
  </si>
  <si>
    <t>T-0120</t>
  </si>
  <si>
    <t>T-0121</t>
  </si>
  <si>
    <t>T-0122</t>
  </si>
  <si>
    <t>T-0123</t>
  </si>
  <si>
    <t>T-0124</t>
  </si>
  <si>
    <t>T-0125</t>
  </si>
  <si>
    <t>T-0126</t>
  </si>
  <si>
    <t>T-0127</t>
  </si>
  <si>
    <t>T-0128</t>
  </si>
  <si>
    <t>T-0129</t>
  </si>
  <si>
    <t>T-0130</t>
  </si>
  <si>
    <t>T-0131</t>
  </si>
  <si>
    <t>T-0132</t>
  </si>
  <si>
    <t>T-0133</t>
  </si>
  <si>
    <t>T-0134</t>
  </si>
  <si>
    <t>T-0135</t>
  </si>
  <si>
    <t>T-0136</t>
  </si>
  <si>
    <t>T-0137</t>
  </si>
  <si>
    <t>T-0138</t>
  </si>
  <si>
    <t>T-0139</t>
  </si>
  <si>
    <t>T-0140</t>
  </si>
  <si>
    <t>T-0141</t>
  </si>
  <si>
    <t>T-0142</t>
  </si>
  <si>
    <t>T-0143</t>
  </si>
  <si>
    <t>T-0144</t>
  </si>
  <si>
    <t>T-0145</t>
  </si>
  <si>
    <t>T-0146</t>
  </si>
  <si>
    <t>T-0147</t>
  </si>
  <si>
    <t>T-0148</t>
  </si>
  <si>
    <t>T-0149</t>
  </si>
  <si>
    <t>T-0150</t>
  </si>
  <si>
    <t>T-0151</t>
  </si>
  <si>
    <t>T-0152</t>
  </si>
  <si>
    <t>T-0153</t>
  </si>
  <si>
    <t>T-0154</t>
  </si>
  <si>
    <t>T-0155</t>
  </si>
  <si>
    <t>T-0156</t>
  </si>
  <si>
    <t>T-0157</t>
  </si>
  <si>
    <t>T-0158</t>
  </si>
  <si>
    <t>T-0159</t>
  </si>
  <si>
    <t>T-0160</t>
  </si>
  <si>
    <t>T-0161</t>
  </si>
  <si>
    <t>T-0162</t>
  </si>
  <si>
    <t>T-0163</t>
  </si>
  <si>
    <t>T-0164</t>
  </si>
  <si>
    <t>T-0165</t>
  </si>
  <si>
    <t>T-0166</t>
  </si>
  <si>
    <t>T-0167</t>
  </si>
  <si>
    <t>T-0168</t>
  </si>
  <si>
    <t>T-0169</t>
  </si>
  <si>
    <t>T-0170</t>
  </si>
  <si>
    <t>T-0171</t>
  </si>
  <si>
    <t>T-0172</t>
  </si>
  <si>
    <t>T-0173</t>
  </si>
  <si>
    <t>T-0174</t>
  </si>
  <si>
    <t>T-0175</t>
  </si>
  <si>
    <t>T-0176</t>
  </si>
  <si>
    <t>T-0177</t>
  </si>
  <si>
    <t>T-0178</t>
  </si>
  <si>
    <t>T-0179</t>
  </si>
  <si>
    <t>T-0180</t>
  </si>
  <si>
    <t>T-0181</t>
  </si>
  <si>
    <t>T-0182</t>
  </si>
  <si>
    <t>T-0183</t>
  </si>
  <si>
    <t>T-0184</t>
  </si>
  <si>
    <t>T-0185</t>
  </si>
  <si>
    <t>T-0186</t>
  </si>
  <si>
    <t>T-0187</t>
  </si>
  <si>
    <t>T-0188</t>
  </si>
  <si>
    <t>T-0189</t>
  </si>
  <si>
    <t>T-0190</t>
  </si>
  <si>
    <t>T-0191</t>
  </si>
  <si>
    <t>T-0192</t>
  </si>
  <si>
    <t>T-0193</t>
  </si>
  <si>
    <t>T-0194</t>
  </si>
  <si>
    <t>T-0195</t>
  </si>
  <si>
    <t>T-0196</t>
  </si>
  <si>
    <t>T-0197</t>
  </si>
  <si>
    <t>T-0198</t>
  </si>
  <si>
    <t>T-0199</t>
  </si>
  <si>
    <t>T-0200</t>
  </si>
  <si>
    <t>T-0201</t>
  </si>
  <si>
    <t>T-0202</t>
  </si>
  <si>
    <t>T-0203</t>
  </si>
  <si>
    <t>T-0204</t>
  </si>
  <si>
    <t>T-0205</t>
  </si>
  <si>
    <t>T-0206</t>
  </si>
  <si>
    <t>T-0207</t>
  </si>
  <si>
    <t>T-0208</t>
  </si>
  <si>
    <t>T-0209</t>
  </si>
  <si>
    <t>T-0210</t>
  </si>
  <si>
    <t>T-0211</t>
  </si>
  <si>
    <t>T-0212</t>
  </si>
  <si>
    <t>T-0213</t>
  </si>
  <si>
    <t>T-0214</t>
  </si>
  <si>
    <t>T-0215</t>
  </si>
  <si>
    <t>T-0216</t>
  </si>
  <si>
    <t>T-0217</t>
  </si>
  <si>
    <t>T-0218</t>
  </si>
  <si>
    <t>T-0219</t>
  </si>
  <si>
    <t>T-0220</t>
  </si>
  <si>
    <t>T-0221</t>
  </si>
  <si>
    <t>T-0222</t>
  </si>
  <si>
    <t>T-0223</t>
  </si>
  <si>
    <t>T-0224</t>
  </si>
  <si>
    <t>T-0225</t>
  </si>
  <si>
    <t>T-0226</t>
  </si>
  <si>
    <t>T-0227</t>
  </si>
  <si>
    <t>T-0228</t>
  </si>
  <si>
    <t>T-0229</t>
  </si>
  <si>
    <t>T-0230</t>
  </si>
  <si>
    <t>T-0231</t>
  </si>
  <si>
    <t>T-0232</t>
  </si>
  <si>
    <t>T-0233</t>
  </si>
  <si>
    <t>T-0234</t>
  </si>
  <si>
    <t>T-0235</t>
  </si>
  <si>
    <t>T-0236</t>
  </si>
  <si>
    <t>T-0237</t>
  </si>
  <si>
    <t>T-0238</t>
  </si>
  <si>
    <t>T-0239</t>
  </si>
  <si>
    <t>T-0240</t>
  </si>
  <si>
    <t>T-0241</t>
  </si>
  <si>
    <t>T-0242</t>
  </si>
  <si>
    <t>T-0243</t>
  </si>
  <si>
    <t>T-0244</t>
  </si>
  <si>
    <t>T-0245</t>
  </si>
  <si>
    <t>T-0246</t>
  </si>
  <si>
    <t>T-0247</t>
  </si>
  <si>
    <t>T-0248</t>
  </si>
  <si>
    <t>T-0249</t>
  </si>
  <si>
    <t>T-0250</t>
  </si>
  <si>
    <t>T-0251</t>
  </si>
  <si>
    <t>T-0252</t>
  </si>
  <si>
    <t>T-0253</t>
  </si>
  <si>
    <t>T-0254</t>
  </si>
  <si>
    <t>T-0255</t>
  </si>
  <si>
    <t>T-0256</t>
  </si>
  <si>
    <t>T-0257</t>
  </si>
  <si>
    <t>T-0258</t>
  </si>
  <si>
    <t>T-0259</t>
  </si>
  <si>
    <t>T-0260</t>
  </si>
  <si>
    <t>T-0261</t>
  </si>
  <si>
    <t>T-0262</t>
  </si>
  <si>
    <t>T-0263</t>
  </si>
  <si>
    <t>T-0264</t>
  </si>
  <si>
    <t>T-0265</t>
  </si>
  <si>
    <t>T-0266</t>
  </si>
  <si>
    <t>T-0267</t>
  </si>
  <si>
    <t>T-0268</t>
  </si>
  <si>
    <t>T-0269</t>
  </si>
  <si>
    <t>T-0270</t>
  </si>
  <si>
    <t>T-0271</t>
  </si>
  <si>
    <t>T-0272</t>
  </si>
  <si>
    <t>T-0273</t>
  </si>
  <si>
    <t>T-0274</t>
  </si>
  <si>
    <t>T-0275</t>
  </si>
  <si>
    <t>T-0276</t>
  </si>
  <si>
    <t>T-0277</t>
  </si>
  <si>
    <t>T-0278</t>
  </si>
  <si>
    <t>T-0279</t>
  </si>
  <si>
    <t>T-0280</t>
  </si>
  <si>
    <t>T-0281</t>
  </si>
  <si>
    <t>T-0282</t>
  </si>
  <si>
    <t>T-0283</t>
  </si>
  <si>
    <t>T-0284</t>
  </si>
  <si>
    <t>T-0285</t>
  </si>
  <si>
    <t>T-0286</t>
  </si>
  <si>
    <t>T-0287</t>
  </si>
  <si>
    <t>T-0288</t>
  </si>
  <si>
    <t>T-0289</t>
  </si>
  <si>
    <t>T-0290</t>
  </si>
  <si>
    <t>T-0291</t>
  </si>
  <si>
    <t>T-0292</t>
  </si>
  <si>
    <t>T-0293</t>
  </si>
  <si>
    <t>T-0294</t>
  </si>
  <si>
    <t>T-0295</t>
  </si>
  <si>
    <t>T-0296</t>
  </si>
  <si>
    <t>T-0297</t>
  </si>
  <si>
    <t>T-0298</t>
  </si>
  <si>
    <t>T-0299</t>
  </si>
  <si>
    <t>T-0300</t>
  </si>
  <si>
    <t>T-0301</t>
  </si>
  <si>
    <t>T-0302</t>
  </si>
  <si>
    <t>T-0303</t>
  </si>
  <si>
    <t>T-0304</t>
  </si>
  <si>
    <t>T-0305</t>
  </si>
  <si>
    <t>T-0306</t>
  </si>
  <si>
    <t>T-0307</t>
  </si>
  <si>
    <t>T-0308</t>
  </si>
  <si>
    <t>T-0309</t>
  </si>
  <si>
    <t>T-0310</t>
  </si>
  <si>
    <t>T-0311</t>
  </si>
  <si>
    <t>T-0312</t>
  </si>
  <si>
    <t>T-0313</t>
  </si>
  <si>
    <t>T-0314</t>
  </si>
  <si>
    <t>T-0315</t>
  </si>
  <si>
    <t>T-0316</t>
  </si>
  <si>
    <t>T-0317</t>
  </si>
  <si>
    <t>T-0318</t>
  </si>
  <si>
    <t>T-0319</t>
  </si>
  <si>
    <t>T-0320</t>
  </si>
  <si>
    <t>T-0321</t>
  </si>
  <si>
    <t>T-0322</t>
  </si>
  <si>
    <t>T-0323</t>
  </si>
  <si>
    <t>T-0324</t>
  </si>
  <si>
    <t>T-0325</t>
  </si>
  <si>
    <t>T-0326</t>
  </si>
  <si>
    <t>T-0327</t>
  </si>
  <si>
    <t>T-0328</t>
  </si>
  <si>
    <t>T-0329</t>
  </si>
  <si>
    <t>T-0330</t>
  </si>
  <si>
    <t>T-0331</t>
  </si>
  <si>
    <t>T-0332</t>
  </si>
  <si>
    <t>T-0333</t>
  </si>
  <si>
    <t>T-0334</t>
  </si>
  <si>
    <t>T-0335</t>
  </si>
  <si>
    <t>T-0336</t>
  </si>
  <si>
    <t>T-0337</t>
  </si>
  <si>
    <t>T-0338</t>
  </si>
  <si>
    <t>T-0339</t>
  </si>
  <si>
    <t>T-0340</t>
  </si>
  <si>
    <t>T-0341</t>
  </si>
  <si>
    <t>T-0342</t>
  </si>
  <si>
    <t>T-0343</t>
  </si>
  <si>
    <t>T-0344</t>
  </si>
  <si>
    <t>T-0345</t>
  </si>
  <si>
    <t>T-0346</t>
  </si>
  <si>
    <t>T-0347</t>
  </si>
  <si>
    <t>T-0348</t>
  </si>
  <si>
    <t>T-0349</t>
  </si>
  <si>
    <t>T-0350</t>
  </si>
  <si>
    <t>T-0351</t>
  </si>
  <si>
    <t>T-0352</t>
  </si>
  <si>
    <t>T-0353</t>
  </si>
  <si>
    <t>T-0354</t>
  </si>
  <si>
    <t>T-0355</t>
  </si>
  <si>
    <t>T-0356</t>
  </si>
  <si>
    <t>T-0357</t>
  </si>
  <si>
    <t>T-0358</t>
  </si>
  <si>
    <t>T-0359</t>
  </si>
  <si>
    <t>T-0360</t>
  </si>
  <si>
    <t>T-0361</t>
  </si>
  <si>
    <t>T-0362</t>
  </si>
  <si>
    <t>T-0363</t>
  </si>
  <si>
    <t>T-0364</t>
  </si>
  <si>
    <t>T-0365</t>
  </si>
  <si>
    <t>T-0366</t>
  </si>
  <si>
    <t>T-0367</t>
  </si>
  <si>
    <t>T-0368</t>
  </si>
  <si>
    <t>T-0369</t>
  </si>
  <si>
    <t>T-0370</t>
  </si>
  <si>
    <t>T-0371</t>
  </si>
  <si>
    <t>T-0372</t>
  </si>
  <si>
    <t>T-0373</t>
  </si>
  <si>
    <t>T-0374</t>
  </si>
  <si>
    <t>T-0375</t>
  </si>
  <si>
    <t>T-0376</t>
  </si>
  <si>
    <t>T-0377</t>
  </si>
  <si>
    <t>T-0378</t>
  </si>
  <si>
    <t>T-0379</t>
  </si>
  <si>
    <t>T-0380</t>
  </si>
  <si>
    <t>T-0381</t>
  </si>
  <si>
    <t>T-0382</t>
  </si>
  <si>
    <t>T-0383</t>
  </si>
  <si>
    <t>T-0384</t>
  </si>
  <si>
    <t>T-0385</t>
  </si>
  <si>
    <t>T-0386</t>
  </si>
  <si>
    <t>T-0387</t>
  </si>
  <si>
    <t>T-0388</t>
  </si>
  <si>
    <t>T-0389</t>
  </si>
  <si>
    <t>T-0390</t>
  </si>
  <si>
    <t>T-0391</t>
  </si>
  <si>
    <t>T-0392</t>
  </si>
  <si>
    <t>T-0393</t>
  </si>
  <si>
    <t>T-0394</t>
  </si>
  <si>
    <t>T-0395</t>
  </si>
  <si>
    <t>T-0396</t>
  </si>
  <si>
    <t>T-0397</t>
  </si>
  <si>
    <t>T-0398</t>
  </si>
  <si>
    <t>T-0399</t>
  </si>
  <si>
    <t>T-0400</t>
  </si>
  <si>
    <t>T-0401</t>
  </si>
  <si>
    <t>T-0402</t>
  </si>
  <si>
    <t>T-0403</t>
  </si>
  <si>
    <t>T-0404</t>
  </si>
  <si>
    <t>T-0405</t>
  </si>
  <si>
    <t>T-0406</t>
  </si>
  <si>
    <t>T-0407</t>
  </si>
  <si>
    <t>T-0408</t>
  </si>
  <si>
    <t>T-0409</t>
  </si>
  <si>
    <t>T-0410</t>
  </si>
  <si>
    <t>T-0411</t>
  </si>
  <si>
    <t>T-0412</t>
  </si>
  <si>
    <t>T-0413</t>
  </si>
  <si>
    <t>T-0414</t>
  </si>
  <si>
    <t>T-0415</t>
  </si>
  <si>
    <t>T-0416</t>
  </si>
  <si>
    <t>T-0417</t>
  </si>
  <si>
    <t>T-0418</t>
  </si>
  <si>
    <t>T-0419</t>
  </si>
  <si>
    <t>T-0420</t>
  </si>
  <si>
    <t>T-0421</t>
  </si>
  <si>
    <t>T-0422</t>
  </si>
  <si>
    <t>T-0423</t>
  </si>
  <si>
    <t>T-0424</t>
  </si>
  <si>
    <t>T-0425</t>
  </si>
  <si>
    <t>T-0426</t>
  </si>
  <si>
    <t>T-0427</t>
  </si>
  <si>
    <t>T-0428</t>
  </si>
  <si>
    <t>T-0429</t>
  </si>
  <si>
    <t>T-0430</t>
  </si>
  <si>
    <t>T-0431</t>
  </si>
  <si>
    <t>T-0432</t>
  </si>
  <si>
    <t>T-0433</t>
  </si>
  <si>
    <t>T-0434</t>
  </si>
  <si>
    <t>T-0435</t>
  </si>
  <si>
    <t>T-0436</t>
  </si>
  <si>
    <t>T-0437</t>
  </si>
  <si>
    <t>T-0438</t>
  </si>
  <si>
    <t>T-0439</t>
  </si>
  <si>
    <t>T-0440</t>
  </si>
  <si>
    <t>T-0441</t>
  </si>
  <si>
    <t>T-0442</t>
  </si>
  <si>
    <t>T-0443</t>
  </si>
  <si>
    <t>T-0444</t>
  </si>
  <si>
    <t>T-0445</t>
  </si>
  <si>
    <t>T-0446</t>
  </si>
  <si>
    <t>T-0447</t>
  </si>
  <si>
    <t>T-0448</t>
  </si>
  <si>
    <t>T-0449</t>
  </si>
  <si>
    <t>T-0450</t>
  </si>
  <si>
    <t>T-0451</t>
  </si>
  <si>
    <t>T-0452</t>
  </si>
  <si>
    <t>T-0453</t>
  </si>
  <si>
    <t>T-0454</t>
  </si>
  <si>
    <t>T-0455</t>
  </si>
  <si>
    <t>T-0456</t>
  </si>
  <si>
    <t>T-0457</t>
  </si>
  <si>
    <t>T-0458</t>
  </si>
  <si>
    <t>T-0459</t>
  </si>
  <si>
    <t>T-0460</t>
  </si>
  <si>
    <t>T-0461</t>
  </si>
  <si>
    <t>T-0462</t>
  </si>
  <si>
    <t>T-0463</t>
  </si>
  <si>
    <t>T-0464</t>
  </si>
  <si>
    <t>T-0465</t>
  </si>
  <si>
    <t>T-0466</t>
  </si>
  <si>
    <t>T-0467</t>
  </si>
  <si>
    <t>T-0468</t>
  </si>
  <si>
    <t>T-0469</t>
  </si>
  <si>
    <t>T-0470</t>
  </si>
  <si>
    <t>T-0471</t>
  </si>
  <si>
    <t>T-0472</t>
  </si>
  <si>
    <t>T-0473</t>
  </si>
  <si>
    <t>T-0474</t>
  </si>
  <si>
    <t>T-0475</t>
  </si>
  <si>
    <t>T-0476</t>
  </si>
  <si>
    <t>T-0477</t>
  </si>
  <si>
    <t>T-0478</t>
  </si>
  <si>
    <t>T-0479</t>
  </si>
  <si>
    <t>T-0480</t>
  </si>
  <si>
    <t>T-0481</t>
  </si>
  <si>
    <t>T-0482</t>
  </si>
  <si>
    <t>T-0483</t>
  </si>
  <si>
    <t>T-0484</t>
  </si>
  <si>
    <t>T-0485</t>
  </si>
  <si>
    <t>T-0486</t>
  </si>
  <si>
    <t>T-0487</t>
  </si>
  <si>
    <t>T-0488</t>
  </si>
  <si>
    <t>T-0489</t>
  </si>
  <si>
    <t>T-0490</t>
  </si>
  <si>
    <t>T-0491</t>
  </si>
  <si>
    <t>T-0492</t>
  </si>
  <si>
    <t>T-0493</t>
  </si>
  <si>
    <t>T-0494</t>
  </si>
  <si>
    <t>T-0495</t>
  </si>
  <si>
    <t>T-0496</t>
  </si>
  <si>
    <t>T-0497</t>
  </si>
  <si>
    <t>T-0498</t>
  </si>
  <si>
    <t>T-0499</t>
  </si>
  <si>
    <t>T-0500</t>
  </si>
  <si>
    <t>CATÁLOGO DE OBRIGAÇÕES E ROTINAS — MODELOS PARA ADAPTAR</t>
  </si>
  <si>
    <t>Use como checklist de implantação. Os prazos não são fixados genericamente: copie somente o que se aplica e confirme a data da competência nas fontes oficiais.</t>
  </si>
  <si>
    <t>Atividade modelo</t>
  </si>
  <si>
    <t>Recorrência sugerida</t>
  </si>
  <si>
    <t>Prioridade sugerida</t>
  </si>
  <si>
    <t>Orientação</t>
  </si>
  <si>
    <t>Fonte oficial / referência</t>
  </si>
  <si>
    <t>Verificado em</t>
  </si>
  <si>
    <t>Fiscal/Tributário</t>
  </si>
  <si>
    <t>Revisar a Agenda Tributária da Receita Federal do mês</t>
  </si>
  <si>
    <t>Mensal</t>
  </si>
  <si>
    <t>Crítica</t>
  </si>
  <si>
    <t>Conferir obrigações e vencimentos aplicáveis ao CNPJ/regime antes de lançar os prazos na AGENDA.</t>
  </si>
  <si>
    <t>https://www.gov.br/receitafederal/pt-br/assuntos/agenda-tributaria/2026</t>
  </si>
  <si>
    <t>Preparar e transmitir DCTFWeb/MIT, quando aplicável</t>
  </si>
  <si>
    <t>A DCTFWeb recebe informações do eSocial, EFD-Reinf e MIT; confirmar competência, escopo e prazo oficial.</t>
  </si>
  <si>
    <t>https://www.gov.br/pt-br/servicos/declarar-debitos-e-creditos-tributarios-federais</t>
  </si>
  <si>
    <t>Folha/RH</t>
  </si>
  <si>
    <t>Fechar eventos periódicos da folha no eSocial</t>
  </si>
  <si>
    <t>Planejar conferência, envio e fechamento; há prazos e exceções por evento/categoria.</t>
  </si>
  <si>
    <t>https://www.gov.br/esocial/pt-br/empresas/manual-web-geral</t>
  </si>
  <si>
    <t>Conferir admissões, alterações, afastamentos e desligamentos no eSocial</t>
  </si>
  <si>
    <t>Semanal</t>
  </si>
  <si>
    <t>Alta</t>
  </si>
  <si>
    <t>Eventos não periódicos têm prazos próprios; registrar cada ocorrência com prazo específico.</t>
  </si>
  <si>
    <t>Conferir FGTS mensal e emitir guia no FGTS Digital, quando aplicável</t>
  </si>
  <si>
    <t>O FGTS Digital adota vencimento mensal em regra no dia 20; confirmar a competência e regras de ajuste.</t>
  </si>
  <si>
    <t>https://www.gov.br/trabalho-e-emprego/pt-br/servicos/empregador/fgtsdigital/manual-e-documentacao-tecnica/manual-do-orientacao-do-fgts-digital-versao-1-50-20-03-2026.pdf</t>
  </si>
  <si>
    <t>Revisar impactos/obrigações da transição CBS/IBS em 2026</t>
  </si>
  <si>
    <t>Verificar o que se aplica à empresa e mudanças de documentos/obrigações antes de atualizar rotinas.</t>
  </si>
  <si>
    <t>https://www.gov.br/receitafederal/pt-br/acesso-a-informacao/acoes-e-programas/programas-e-atividades/reforma-tributaria-do-consumo/orientacoes-2026</t>
  </si>
  <si>
    <t>Pagamentos</t>
  </si>
  <si>
    <t>Revisar contas a pagar e aprovações</t>
  </si>
  <si>
    <t>Conferir fornecedor, documento, vencimento, aprovação e disponibilidade financeira.</t>
  </si>
  <si>
    <t>Executar pagamentos programados e guardar comprovantes</t>
  </si>
  <si>
    <t>Registrar dependência/documento e link do comprovante quando aplicável.</t>
  </si>
  <si>
    <t>Cobranças</t>
  </si>
  <si>
    <t>Revisar títulos vencidos e executar cobranças</t>
  </si>
  <si>
    <t>Priorizar por valor, atraso e relevância do cliente; registrar próxima ação.</t>
  </si>
  <si>
    <t>Conferir recebimentos e pendências de clientes</t>
  </si>
  <si>
    <t>Média</t>
  </si>
  <si>
    <t>Relacionar a tarefa à cobrança/documento correspondente.</t>
  </si>
  <si>
    <t>Contábil</t>
  </si>
  <si>
    <t>Conciliação bancária e de cartões</t>
  </si>
  <si>
    <t>Definir periodicidade conforme volume; tratar diferenças como tarefas separadas.</t>
  </si>
  <si>
    <t>Fechamento contábil do período</t>
  </si>
  <si>
    <t>Criar dependências para documentos pendentes, conciliações e aprovações.</t>
  </si>
  <si>
    <t>Contratos</t>
  </si>
  <si>
    <t>Revisar contratos com vencimento próximo</t>
  </si>
  <si>
    <t>Cadastrar cada contrato/renovação com antecedência e responsável pela decisão.</t>
  </si>
  <si>
    <t>Renovações/Licenças</t>
  </si>
  <si>
    <t>Renovar certificado digital</t>
  </si>
  <si>
    <t>Anual</t>
  </si>
  <si>
    <t>Programar com antecedência suficiente para evitar indisponibilidade de serviços fiscais.</t>
  </si>
  <si>
    <t>Revisar alvarás, licenças e autorizações aplicáveis</t>
  </si>
  <si>
    <t>A periodicidade e o órgão variam por atividade e município/estado; manter fonte/órgão no campo Fonte/Link.</t>
  </si>
  <si>
    <t>Revisar seguros, garantias e apólices com vencimento próximo</t>
  </si>
  <si>
    <t>Cadastrar renovação, cotação, aprovação e pagamento como etapas quando necessário.</t>
  </si>
  <si>
    <t>Operacional</t>
  </si>
  <si>
    <t>Revisar manutenção preventiva de equipamentos críticos</t>
  </si>
  <si>
    <t>Ajustar a frequência conforme manual, uso e risco operacional.</t>
  </si>
  <si>
    <t>TI/Segurança</t>
  </si>
  <si>
    <t>Verificar backups e teste de restauração</t>
  </si>
  <si>
    <t>Não basta executar backup: incluir verificação periódica de restauração.</t>
  </si>
  <si>
    <t>Revisar renovações de domínio, hospedagem e softwares essenciais</t>
  </si>
  <si>
    <t>Cadastrar renovação com antecedência e dono do acesso/contrato.</t>
  </si>
  <si>
    <t>Comercial</t>
  </si>
  <si>
    <t>Revisar propostas e follow-ups críticos</t>
  </si>
  <si>
    <t>Use tarefas com prazo e responsável, evitando misturar pipeline completo nesta agenda.</t>
  </si>
  <si>
    <t>Societário</t>
  </si>
  <si>
    <t>Revisar obrigações societárias e documentos periódicos</t>
  </si>
  <si>
    <t>Trimestral</t>
  </si>
  <si>
    <t>Ajustar conforme tipo societário e orientação contábil/jurídica.</t>
  </si>
  <si>
    <t>Reunião de revisão da agenda de obrigações</t>
  </si>
  <si>
    <t>Revisar atrasadas, próximas de vencer, bloqueadas e críticas; atribuir ação e responsável.</t>
  </si>
  <si>
    <t>PARÂMETROS</t>
  </si>
  <si>
    <t>VALOR</t>
  </si>
  <si>
    <t>CATEGORIAS</t>
  </si>
  <si>
    <t>STATUS</t>
  </si>
  <si>
    <t>PRIORIDADES</t>
  </si>
  <si>
    <t>RECORRÊNCIAS</t>
  </si>
  <si>
    <t>RESPONSÁVEIS</t>
  </si>
  <si>
    <t>Dias para alerta de vencimento próximo</t>
  </si>
  <si>
    <t>Não iniciado</t>
  </si>
  <si>
    <t>Não recorrente</t>
  </si>
  <si>
    <t>Contabilidade</t>
  </si>
  <si>
    <t>Data de corte da pesquisa</t>
  </si>
  <si>
    <t>Em andamento</t>
  </si>
  <si>
    <t>Diária</t>
  </si>
  <si>
    <t>Financeiro</t>
  </si>
  <si>
    <t>Versão do modelo</t>
  </si>
  <si>
    <t>1.0</t>
  </si>
  <si>
    <t>Aguardando terceiros</t>
  </si>
  <si>
    <t>RH/DP</t>
  </si>
  <si>
    <t>Bloqueado</t>
  </si>
  <si>
    <t>Baixa</t>
  </si>
  <si>
    <t>Quinzenal</t>
  </si>
  <si>
    <t>Diretoria</t>
  </si>
  <si>
    <t>NOTAS DE CONFIGURAÇÃO</t>
  </si>
  <si>
    <t>Concluído</t>
  </si>
  <si>
    <t>Operações</t>
  </si>
  <si>
    <t>Edite as listas de responsáveis e categorias conforme sua empresa.</t>
  </si>
  <si>
    <t>Cancelado</t>
  </si>
  <si>
    <t>Bimestral</t>
  </si>
  <si>
    <t>TI</t>
  </si>
  <si>
    <t>O alerta 'VENCE EM BREVE' usa o número de dias definido em B2.</t>
  </si>
  <si>
    <t>Prazos legais devem ser confirmados nas fontes oficiais e com o responsável técnico.</t>
  </si>
  <si>
    <t>Semestral</t>
  </si>
  <si>
    <t>Responsável 1</t>
  </si>
  <si>
    <t>Responsável 2</t>
  </si>
  <si>
    <t>Conforme contrato</t>
  </si>
  <si>
    <t>Responsável 3</t>
  </si>
  <si>
    <t>Outros</t>
  </si>
  <si>
    <t>DASHBOARD — PRIORIDADES E PRAZOS</t>
  </si>
  <si>
    <t>Indicadores calculados a partir da AGENDA. O impacto financeiro depende do preenchimento opcional da coluna correspondente.</t>
  </si>
  <si>
    <t>Pendentes</t>
  </si>
  <si>
    <t>Atrasadas</t>
  </si>
  <si>
    <t>Vencem em breve</t>
  </si>
  <si>
    <t>Críticas pendentes</t>
  </si>
  <si>
    <t>Concluídas no mês</t>
  </si>
  <si>
    <t>Impacto financeiro pendente</t>
  </si>
  <si>
    <t>Impacto financeiro vencido</t>
  </si>
  <si>
    <t>Quantidade</t>
  </si>
  <si>
    <t>AUDITORIA / CHECKS DE QUALIDADE DO CADASTRO</t>
  </si>
  <si>
    <t>Corrija os itens apontados antes de confiar no dashboard ou usar a agenda como base de cobrança interna.</t>
  </si>
  <si>
    <t>Check</t>
  </si>
  <si>
    <t>Regra</t>
  </si>
  <si>
    <t>Atividade sem responsável</t>
  </si>
  <si>
    <t>Atividade preenchida e responsável vazio</t>
  </si>
  <si>
    <t>Atividade sem prazo</t>
  </si>
  <si>
    <t>Atividade preenchida e prazo vazio</t>
  </si>
  <si>
    <t>Atividade sem status</t>
  </si>
  <si>
    <t>Atividade preenchida e status vazio</t>
  </si>
  <si>
    <t>Atividade sem prioridade</t>
  </si>
  <si>
    <t>Atividade preenchida e prioridade vazia</t>
  </si>
  <si>
    <t>Concluída sem data de conclusão</t>
  </si>
  <si>
    <t>Status concluído e data vazia</t>
  </si>
  <si>
    <t>Data de conclusão sem status concluído</t>
  </si>
  <si>
    <t>Data de conclusão preenchida com status diferente</t>
  </si>
  <si>
    <t>Recorrente concluída sem próxima recorrência</t>
  </si>
  <si>
    <t>Concluída + recorrente, mas sem cálculo de próxima data</t>
  </si>
  <si>
    <t>CONTROLE GERAL</t>
  </si>
  <si>
    <t>Total de registros com atividade</t>
  </si>
  <si>
    <t>Total de pendências de cadastro</t>
  </si>
  <si>
    <t>Situação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</si>
</sst>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;[Red]\-\R\$\ #,##0.00"/>
    <numFmt numFmtId="165" formatCode="\R\$\ #,##0.00"/>
  </numFmts>
  <fonts count="14">
    <font>
      <sz val="11"/>
      <name val="Carlito"/>
    </font>
    <font>
      <b/>
      <sz val="11"/>
      <color rgb="FFFFFFFF"/>
      <name val="Carlito"/>
    </font>
    <font>
      <b/>
      <sz val="11"/>
      <color rgb="FF1F2933"/>
      <name val="Carlito"/>
    </font>
    <font>
      <sz val="11"/>
      <color rgb="FF1F4E79"/>
      <name val="Carlito"/>
    </font>
    <font>
      <b/>
      <sz val="11"/>
      <color rgb="FF18324A"/>
      <name val="Carlito"/>
    </font>
    <font>
      <b/>
      <sz val="11"/>
      <color rgb="FF177E89"/>
      <name val="Carlito"/>
    </font>
    <font>
      <b/>
      <sz val="16"/>
      <color rgb="FFFFFFFF"/>
      <name val="Carlito"/>
    </font>
    <font>
      <sz val="11"/>
      <color rgb="FF1F2933"/>
      <name val="Carlito"/>
    </font>
    <font>
      <sz val="11"/>
      <color rgb="FF607080"/>
      <name val="Carlito"/>
    </font>
    <font>
      <b/>
      <sz val="15"/>
      <color rgb="FFFFFFFF"/>
      <name val="Carlito"/>
    </font>
    <font>
      <b/>
      <sz val="18"/>
      <color rgb="FFFFFFFF"/>
      <name val="Carlito"/>
    </font>
    <font>
      <b/>
      <sz val="11"/>
      <name val="Carlito"/>
    </font>
    <font>
      <b/>
      <sz val="16"/>
      <color rgb="FF1F2933"/>
      <name val="Carlito"/>
    </font>
    <font>
      <b/>
      <sz val="16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8324A"/>
      </patternFill>
    </fill>
    <fill>
      <patternFill patternType="solid">
        <fgColor rgb="FF177E89"/>
      </patternFill>
    </fill>
    <fill>
      <patternFill patternType="solid">
        <fgColor rgb="FFDDEFF1"/>
      </patternFill>
    </fill>
    <fill>
      <patternFill patternType="solid">
        <fgColor rgb="FFEAF2F8"/>
      </patternFill>
    </fill>
    <fill>
      <patternFill patternType="solid">
        <fgColor rgb="FFFFF4CC"/>
      </patternFill>
    </fill>
    <fill>
      <patternFill patternType="solid">
        <fgColor rgb="FFFDE8E7"/>
      </patternFill>
    </fill>
    <fill>
      <patternFill patternType="solid">
        <fgColor rgb="FFE6F4EA"/>
      </patternFill>
    </fill>
    <fill>
      <patternFill patternType="solid">
        <fgColor rgb="FFF3F5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/>
    <xf numFmtId="0" fontId="3" fillId="0" borderId="0" xfId="0" applyNumberFormat="1" applyFont="1" applyFill="1" applyBorder="1"/>
    <xf numFmtId="14" fontId="3" fillId="0" borderId="0" xfId="0" applyNumberFormat="1" applyFont="1" applyFill="1" applyBorder="1"/>
    <xf numFmtId="0" fontId="1" fillId="3" borderId="0" xfId="0" applyNumberFormat="1" applyFont="1" applyFill="1" applyBorder="1"/>
    <xf numFmtId="0" fontId="1" fillId="3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0" fillId="6" borderId="0" xfId="0" applyNumberFormat="1" applyFont="1" applyFill="1" applyBorder="1"/>
    <xf numFmtId="0" fontId="1" fillId="3" borderId="0" xfId="0" applyNumberFormat="1" applyFont="1" applyFill="1" applyBorder="1" applyAlignment="1">
      <alignment wrapText="1"/>
    </xf>
    <xf numFmtId="0" fontId="1" fillId="3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/>
    <xf numFmtId="0" fontId="3" fillId="0" borderId="0" xfId="0" applyNumberFormat="1" applyFont="1" applyFill="1" applyBorder="1" applyAlignment="1">
      <alignment vertical="top" wrapText="1"/>
    </xf>
    <xf numFmtId="14" fontId="3" fillId="0" borderId="0" xfId="0" applyNumberFormat="1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14" fontId="7" fillId="0" borderId="0" xfId="0" applyNumberFormat="1" applyFont="1" applyFill="1" applyBorder="1" applyAlignment="1">
      <alignment vertical="top" wrapText="1"/>
    </xf>
    <xf numFmtId="1" fontId="7" fillId="0" borderId="0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vertical="top" wrapText="1"/>
    </xf>
    <xf numFmtId="14" fontId="0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vertical="top" wrapText="1"/>
    </xf>
    <xf numFmtId="14" fontId="0" fillId="0" borderId="0" xfId="0" applyNumberFormat="1" applyFont="1" applyFill="1" applyBorder="1" applyAlignment="1">
      <alignment vertical="top" wrapText="1"/>
    </xf>
    <xf numFmtId="0" fontId="11" fillId="0" borderId="0" xfId="0" applyNumberFormat="1" applyFont="1" applyFill="1" applyBorder="1"/>
    <xf numFmtId="0" fontId="11" fillId="7" borderId="0" xfId="0" applyNumberFormat="1" applyFont="1" applyFill="1" applyBorder="1"/>
    <xf numFmtId="0" fontId="0" fillId="7" borderId="0" xfId="0" applyNumberFormat="1" applyFont="1" applyFill="1" applyBorder="1"/>
    <xf numFmtId="0" fontId="11" fillId="6" borderId="0" xfId="0" applyNumberFormat="1" applyFont="1" applyFill="1" applyBorder="1"/>
    <xf numFmtId="0" fontId="11" fillId="8" borderId="0" xfId="0" applyNumberFormat="1" applyFont="1" applyFill="1" applyBorder="1"/>
    <xf numFmtId="0" fontId="0" fillId="8" borderId="0" xfId="0" applyNumberFormat="1" applyFont="1" applyFill="1" applyBorder="1"/>
    <xf numFmtId="0" fontId="10" fillId="2" borderId="0" xfId="0" applyNumberFormat="1" applyFont="1" applyFill="1" applyBorder="1"/>
    <xf numFmtId="0" fontId="0" fillId="0" borderId="0" xfId="0"/>
    <xf numFmtId="0" fontId="4" fillId="4" borderId="0" xfId="0" applyNumberFormat="1" applyFont="1" applyFill="1" applyBorder="1"/>
    <xf numFmtId="0" fontId="1" fillId="3" borderId="0" xfId="0" applyNumberFormat="1" applyFont="1" applyFill="1" applyBorder="1"/>
    <xf numFmtId="0" fontId="1" fillId="2" borderId="0" xfId="0" applyNumberFormat="1" applyFont="1" applyFill="1" applyBorder="1"/>
    <xf numFmtId="0" fontId="2" fillId="6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6" fillId="2" borderId="0" xfId="0" applyNumberFormat="1" applyFont="1" applyFill="1" applyBorder="1" applyAlignment="1">
      <alignment horizontal="left" vertical="center"/>
    </xf>
    <xf numFmtId="0" fontId="7" fillId="5" borderId="0" xfId="0" applyNumberFormat="1" applyFont="1" applyFill="1" applyBorder="1" applyAlignment="1">
      <alignment wrapText="1"/>
    </xf>
    <xf numFmtId="0" fontId="2" fillId="6" borderId="0" xfId="0" applyNumberFormat="1" applyFont="1" applyFill="1" applyBorder="1" applyAlignment="1">
      <alignment wrapText="1"/>
    </xf>
    <xf numFmtId="0" fontId="9" fillId="2" borderId="0" xfId="0" applyNumberFormat="1" applyFont="1" applyFill="1" applyBorder="1"/>
    <xf numFmtId="0" fontId="6" fillId="2" borderId="0" xfId="0" applyNumberFormat="1" applyFont="1" applyFill="1" applyBorder="1"/>
    <xf numFmtId="0" fontId="0" fillId="5" borderId="0" xfId="0" applyNumberFormat="1" applyFont="1" applyFill="1" applyBorder="1" applyAlignment="1">
      <alignment wrapText="1"/>
    </xf>
    <xf numFmtId="0" fontId="1" fillId="3" borderId="0" xfId="0" applyNumberFormat="1" applyFont="1" applyFill="1" applyBorder="1" applyAlignment="1">
      <alignment horizontal="center"/>
    </xf>
    <xf numFmtId="0" fontId="12" fillId="9" borderId="0" xfId="0" applyNumberFormat="1" applyFont="1" applyFill="1" applyBorder="1" applyAlignment="1">
      <alignment horizontal="center"/>
    </xf>
    <xf numFmtId="165" fontId="13" fillId="9" borderId="0" xfId="0" applyNumberFormat="1" applyFont="1" applyFill="1" applyBorder="1" applyAlignment="1">
      <alignment horizontal="center"/>
    </xf>
    <xf numFmtId="165" fontId="13" fillId="7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font>
        <b/>
        <color rgb="FFC62828"/>
      </font>
      <fill>
        <patternFill patternType="solid">
          <bgColor rgb="FFFDE8E7"/>
        </patternFill>
      </fill>
    </dxf>
    <dxf>
      <font>
        <b/>
        <color rgb="FF2E7D32"/>
      </font>
      <fill>
        <patternFill patternType="solid">
          <bgColor rgb="FFE6F4EA"/>
        </patternFill>
      </fill>
    </dxf>
    <dxf>
      <font>
        <b/>
        <color rgb="FF2E7D32"/>
      </font>
      <fill>
        <patternFill patternType="solid">
          <bgColor rgb="FFE6F4EA"/>
        </patternFill>
      </fill>
    </dxf>
    <dxf>
      <font>
        <b/>
        <color rgb="FFC62828"/>
      </font>
      <fill>
        <patternFill patternType="solid">
          <bgColor rgb="FFFDE8E7"/>
        </patternFill>
      </fill>
    </dxf>
    <dxf>
      <font>
        <b/>
        <color rgb="FFC62828"/>
      </font>
    </dxf>
    <dxf>
      <font>
        <b/>
        <color rgb="FFC62828"/>
      </font>
    </dxf>
    <dxf>
      <fill>
        <patternFill patternType="solid">
          <bgColor rgb="FFE6F4EA"/>
        </patternFill>
      </fill>
    </dxf>
    <dxf>
      <fill>
        <patternFill patternType="solid">
          <bgColor rgb="FFFFF4CC"/>
        </patternFill>
      </fill>
    </dxf>
    <dxf>
      <fill>
        <patternFill patternType="solid">
          <bgColor rgb="FFFDE8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Tarefas por status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Quantidade</c:v>
          </c:tx>
          <c:invertIfNegative val="1"/>
          <c:cat>
            <c:strRef>
              <c:f>DASHBOARD!$A$13:$A$18</c:f>
              <c:strCache>
                <c:ptCount val="6"/>
                <c:pt idx="0">
                  <c:v>Não iniciado</c:v>
                </c:pt>
                <c:pt idx="1">
                  <c:v>Em andamento</c:v>
                </c:pt>
                <c:pt idx="2">
                  <c:v>Aguardando terceiros</c:v>
                </c:pt>
                <c:pt idx="3">
                  <c:v>Bloqueado</c:v>
                </c:pt>
                <c:pt idx="4">
                  <c:v>Concluído</c:v>
                </c:pt>
                <c:pt idx="5">
                  <c:v>Cancelado</c:v>
                </c:pt>
              </c:strCache>
            </c:strRef>
          </c:cat>
          <c:val>
            <c:numRef>
              <c:f>DASHBOARD!$B$13:$B$18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2785304"/>
        <c:axId val="452785696"/>
      </c:barChart>
      <c:catAx>
        <c:axId val="45278530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52785696"/>
        <c:crosses val="autoZero"/>
        <c:auto val="1"/>
        <c:lblAlgn val="ctr"/>
        <c:lblOffset val="100"/>
        <c:noMultiLvlLbl val="0"/>
      </c:catAx>
      <c:valAx>
        <c:axId val="45278569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52785304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Pendências por categoria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Pendentes</c:v>
          </c:tx>
          <c:invertIfNegative val="1"/>
          <c:cat>
            <c:strRef>
              <c:f>DASHBOARD!$D$13:$D$24</c:f>
              <c:strCache>
                <c:ptCount val="12"/>
                <c:pt idx="0">
                  <c:v>Fiscal/Tributário</c:v>
                </c:pt>
                <c:pt idx="1">
                  <c:v>Folha/RH</c:v>
                </c:pt>
                <c:pt idx="2">
                  <c:v>Pagamentos</c:v>
                </c:pt>
                <c:pt idx="3">
                  <c:v>Cobranças</c:v>
                </c:pt>
                <c:pt idx="4">
                  <c:v>Contratos</c:v>
                </c:pt>
                <c:pt idx="5">
                  <c:v>Renovações/Licenças</c:v>
                </c:pt>
                <c:pt idx="6">
                  <c:v>Contábil</c:v>
                </c:pt>
                <c:pt idx="7">
                  <c:v>Operacional</c:v>
                </c:pt>
                <c:pt idx="8">
                  <c:v>TI/Segurança</c:v>
                </c:pt>
                <c:pt idx="9">
                  <c:v>Comercial</c:v>
                </c:pt>
                <c:pt idx="10">
                  <c:v>Societário</c:v>
                </c:pt>
                <c:pt idx="11">
                  <c:v>Outros</c:v>
                </c:pt>
              </c:strCache>
            </c:strRef>
          </c:cat>
          <c:val>
            <c:numRef>
              <c:f>DASHBOARD!$E$13:$E$24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2780208"/>
        <c:axId val="452784128"/>
      </c:barChart>
      <c:catAx>
        <c:axId val="45278020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52784128"/>
        <c:crosses val="autoZero"/>
        <c:auto val="1"/>
        <c:lblAlgn val="ctr"/>
        <c:lblOffset val="100"/>
        <c:noMultiLvlLbl val="0"/>
      </c:catAx>
      <c:valAx>
        <c:axId val="45278412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52780208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0</xdr:rowOff>
    </xdr:from>
    <xdr:to>
      <xdr:col>10</xdr:col>
      <xdr:colOff>0</xdr:colOff>
      <xdr:row>23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24</xdr:row>
      <xdr:rowOff>0</xdr:rowOff>
    </xdr:from>
    <xdr:to>
      <xdr:col>10</xdr:col>
      <xdr:colOff>0</xdr:colOff>
      <xdr:row>40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AgendaTable" displayName="AgendaTable" ref="A5:R505" totalsRowShown="0">
  <tableColumns count="18">
    <tableColumn id="1" name="ID"/>
    <tableColumn id="2" name="Atividade"/>
    <tableColumn id="3" name="Categoria"/>
    <tableColumn id="4" name="Responsável"/>
    <tableColumn id="5" name="Aprovador/Backup"/>
    <tableColumn id="6" name="Prioridade"/>
    <tableColumn id="7" name="Prazo"/>
    <tableColumn id="8" name="Status"/>
    <tableColumn id="9" name="Recorrência"/>
    <tableColumn id="10" name="Competência/Referência"/>
    <tableColumn id="11" name="Data conclusão"/>
    <tableColumn id="12" name="Impacto financeiro (R$)"/>
    <tableColumn id="13" name="Próxima recorrência"/>
    <tableColumn id="14" name="Dias p/ prazo"/>
    <tableColumn id="15" name="Alerta"/>
    <tableColumn id="16" name="Dependência/Documento"/>
    <tableColumn id="17" name="Fonte/Link"/>
    <tableColumn id="18" name="Observaçõ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ModelosTable" displayName="ModelosTable" ref="A4:G26" totalsRowShown="0">
  <tableColumns count="7">
    <tableColumn id="1" name="Categoria"/>
    <tableColumn id="2" name="Atividade modelo"/>
    <tableColumn id="3" name="Recorrência sugerida"/>
    <tableColumn id="4" name="Prioridade sugerida"/>
    <tableColumn id="5" name="Orientação"/>
    <tableColumn id="6" name="Fonte oficial / referência"/>
    <tableColumn id="7" name="Verificado e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showGridLines="0" tabSelected="1" workbookViewId="0">
      <selection sqref="A1:J1"/>
    </sheetView>
  </sheetViews>
  <sheetFormatPr defaultRowHeight="14.25"/>
  <cols>
    <col min="1" max="1" width="20" customWidth="1"/>
    <col min="2" max="2" width="14" customWidth="1"/>
    <col min="3" max="3" width="4" customWidth="1"/>
    <col min="4" max="4" width="24" customWidth="1"/>
    <col min="5" max="5" width="14" customWidth="1"/>
    <col min="6" max="6" width="4" customWidth="1"/>
    <col min="7" max="10" width="18" customWidth="1"/>
  </cols>
  <sheetData>
    <row r="1" spans="1:10" ht="30" customHeight="1">
      <c r="A1" s="39" t="s">
        <v>678</v>
      </c>
      <c r="B1" s="29"/>
      <c r="C1" s="29"/>
      <c r="D1" s="29"/>
      <c r="E1" s="29"/>
      <c r="F1" s="29"/>
      <c r="G1" s="29"/>
      <c r="H1" s="29"/>
      <c r="I1" s="29"/>
      <c r="J1" s="29"/>
    </row>
    <row r="2" spans="1:10">
      <c r="A2" s="40" t="s">
        <v>679</v>
      </c>
      <c r="B2" s="29"/>
      <c r="C2" s="29"/>
      <c r="D2" s="29"/>
      <c r="E2" s="29"/>
      <c r="F2" s="29"/>
      <c r="G2" s="29"/>
      <c r="H2" s="29"/>
      <c r="I2" s="29"/>
      <c r="J2" s="29"/>
    </row>
    <row r="4" spans="1:10" ht="15">
      <c r="A4" s="41" t="s">
        <v>680</v>
      </c>
      <c r="B4" s="29"/>
      <c r="C4" s="41" t="s">
        <v>681</v>
      </c>
      <c r="D4" s="29"/>
      <c r="E4" s="41" t="s">
        <v>682</v>
      </c>
      <c r="F4" s="29"/>
      <c r="G4" s="41" t="s">
        <v>683</v>
      </c>
      <c r="H4" s="29"/>
      <c r="I4" s="41" t="s">
        <v>684</v>
      </c>
      <c r="J4" s="29"/>
    </row>
    <row r="5" spans="1:10" ht="20.25">
      <c r="A5" s="42">
        <f>COUNTIFS(AGENDA!$B$6:$B$505,"&lt;&gt;",AGENDA!$H$6:$H$505,"&lt;&gt;Concluído",AGENDA!$H$6:$H$505,"&lt;&gt;Cancelado")</f>
        <v>0</v>
      </c>
      <c r="B5" s="29"/>
      <c r="C5" s="42">
        <f ca="1">COUNTIF(AGENDA!$O$6:$O$505,"ATRASADA")</f>
        <v>0</v>
      </c>
      <c r="D5" s="29"/>
      <c r="E5" s="42">
        <f ca="1">COUNTIF(AGENDA!$O$6:$O$505,"VENCE EM BREVE")</f>
        <v>0</v>
      </c>
      <c r="F5" s="29"/>
      <c r="G5" s="42">
        <f>COUNTIFS(AGENDA!$B$6:$B$505,"&lt;&gt;",AGENDA!$F$6:$F$505,"Crítica",AGENDA!$H$6:$H$505,"&lt;&gt;Concluído",AGENDA!$H$6:$H$505,"&lt;&gt;Cancelado")</f>
        <v>0</v>
      </c>
      <c r="H5" s="29"/>
      <c r="I5" s="42">
        <f ca="1">COUNTIFS(AGENDA!$K$6:$K$505,"&gt;="&amp;EOMONTH(TODAY(),-1)+1,AGENDA!$K$6:$K$505,"&lt;="&amp;EOMONTH(TODAY(),0),AGENDA!$H$6:$H$505,"Concluído")</f>
        <v>0</v>
      </c>
      <c r="J5" s="29"/>
    </row>
    <row r="7" spans="1:10" ht="15">
      <c r="A7" s="41" t="s">
        <v>685</v>
      </c>
      <c r="B7" s="29"/>
      <c r="C7" s="29"/>
      <c r="D7" s="29"/>
      <c r="F7" s="41" t="s">
        <v>686</v>
      </c>
      <c r="G7" s="29"/>
      <c r="H7" s="29"/>
      <c r="I7" s="29"/>
      <c r="J7" s="29"/>
    </row>
    <row r="8" spans="1:10">
      <c r="A8" s="43">
        <f>SUMIFS(AGENDA!$L$6:$L$505,AGENDA!$B$6:$B$505,"&lt;&gt;",AGENDA!$H$6:$H$505,"&lt;&gt;Concluído",AGENDA!$H$6:$H$505,"&lt;&gt;Cancelado")</f>
        <v>0</v>
      </c>
      <c r="B8" s="29"/>
      <c r="C8" s="29"/>
      <c r="D8" s="29"/>
      <c r="F8" s="44">
        <f ca="1">SUMIFS(AGENDA!$L$6:$L$505,AGENDA!$O$6:$O$505,"ATRASADA")</f>
        <v>0</v>
      </c>
      <c r="G8" s="29"/>
      <c r="H8" s="29"/>
      <c r="I8" s="29"/>
      <c r="J8" s="29"/>
    </row>
    <row r="9" spans="1:10">
      <c r="A9" s="29"/>
      <c r="B9" s="29"/>
      <c r="C9" s="29"/>
      <c r="D9" s="29"/>
      <c r="F9" s="29"/>
      <c r="G9" s="29"/>
      <c r="H9" s="29"/>
      <c r="I9" s="29"/>
      <c r="J9" s="29"/>
    </row>
    <row r="12" spans="1:10" ht="15">
      <c r="A12" s="10" t="s">
        <v>54</v>
      </c>
      <c r="B12" s="10" t="s">
        <v>687</v>
      </c>
      <c r="C12" s="8"/>
      <c r="D12" s="10" t="s">
        <v>49</v>
      </c>
      <c r="E12" s="10" t="s">
        <v>680</v>
      </c>
    </row>
    <row r="13" spans="1:10">
      <c r="A13" s="8" t="s">
        <v>648</v>
      </c>
      <c r="B13" s="8">
        <f>COUNTIF(AGENDA!$H$6:$H$505,A13)</f>
        <v>0</v>
      </c>
      <c r="C13" s="8"/>
      <c r="D13" s="8" t="s">
        <v>573</v>
      </c>
      <c r="E13" s="8">
        <f>COUNTIFS(AGENDA!$C$6:$C$505,D13,AGENDA!$B$6:$B$505,"&lt;&gt;",AGENDA!$H$6:$H$505,"&lt;&gt;Concluído",AGENDA!$H$6:$H$505,"&lt;&gt;Cancelado")</f>
        <v>0</v>
      </c>
    </row>
    <row r="14" spans="1:10">
      <c r="A14" s="8" t="s">
        <v>652</v>
      </c>
      <c r="B14" s="8">
        <f>COUNTIF(AGENDA!$H$6:$H$505,A14)</f>
        <v>0</v>
      </c>
      <c r="C14" s="8"/>
      <c r="D14" s="8" t="s">
        <v>582</v>
      </c>
      <c r="E14" s="8">
        <f>COUNTIFS(AGENDA!$C$6:$C$505,D14,AGENDA!$B$6:$B$505,"&lt;&gt;",AGENDA!$H$6:$H$505,"&lt;&gt;Concluído",AGENDA!$H$6:$H$505,"&lt;&gt;Cancelado")</f>
        <v>0</v>
      </c>
    </row>
    <row r="15" spans="1:10">
      <c r="A15" s="8" t="s">
        <v>657</v>
      </c>
      <c r="B15" s="8">
        <f>COUNTIF(AGENDA!$H$6:$H$505,A15)</f>
        <v>0</v>
      </c>
      <c r="C15" s="8"/>
      <c r="D15" s="8" t="s">
        <v>596</v>
      </c>
      <c r="E15" s="8">
        <f>COUNTIFS(AGENDA!$C$6:$C$505,D15,AGENDA!$B$6:$B$505,"&lt;&gt;",AGENDA!$H$6:$H$505,"&lt;&gt;Concluído",AGENDA!$H$6:$H$505,"&lt;&gt;Cancelado")</f>
        <v>0</v>
      </c>
    </row>
    <row r="16" spans="1:10">
      <c r="A16" s="8" t="s">
        <v>659</v>
      </c>
      <c r="B16" s="8">
        <f>COUNTIF(AGENDA!$H$6:$H$505,A16)</f>
        <v>0</v>
      </c>
      <c r="C16" s="8"/>
      <c r="D16" s="8" t="s">
        <v>601</v>
      </c>
      <c r="E16" s="8">
        <f>COUNTIFS(AGENDA!$C$6:$C$505,D16,AGENDA!$B$6:$B$505,"&lt;&gt;",AGENDA!$H$6:$H$505,"&lt;&gt;Concluído",AGENDA!$H$6:$H$505,"&lt;&gt;Cancelado")</f>
        <v>0</v>
      </c>
    </row>
    <row r="17" spans="1:5">
      <c r="A17" s="8" t="s">
        <v>664</v>
      </c>
      <c r="B17" s="8">
        <f>COUNTIF(AGENDA!$H$6:$H$505,A17)</f>
        <v>0</v>
      </c>
      <c r="C17" s="8"/>
      <c r="D17" s="8" t="s">
        <v>612</v>
      </c>
      <c r="E17" s="8">
        <f>COUNTIFS(AGENDA!$C$6:$C$505,D17,AGENDA!$B$6:$B$505,"&lt;&gt;",AGENDA!$H$6:$H$505,"&lt;&gt;Concluído",AGENDA!$H$6:$H$505,"&lt;&gt;Cancelado")</f>
        <v>0</v>
      </c>
    </row>
    <row r="18" spans="1:5">
      <c r="A18" s="8" t="s">
        <v>667</v>
      </c>
      <c r="B18" s="8">
        <f>COUNTIF(AGENDA!$H$6:$H$505,A18)</f>
        <v>0</v>
      </c>
      <c r="C18" s="8"/>
      <c r="D18" s="8" t="s">
        <v>615</v>
      </c>
      <c r="E18" s="8">
        <f>COUNTIFS(AGENDA!$C$6:$C$505,D18,AGENDA!$B$6:$B$505,"&lt;&gt;",AGENDA!$H$6:$H$505,"&lt;&gt;Concluído",AGENDA!$H$6:$H$505,"&lt;&gt;Cancelado")</f>
        <v>0</v>
      </c>
    </row>
    <row r="19" spans="1:5">
      <c r="A19" s="8"/>
      <c r="B19" s="8"/>
      <c r="C19" s="8"/>
      <c r="D19" s="8" t="s">
        <v>607</v>
      </c>
      <c r="E19" s="8">
        <f>COUNTIFS(AGENDA!$C$6:$C$505,D19,AGENDA!$B$6:$B$505,"&lt;&gt;",AGENDA!$H$6:$H$505,"&lt;&gt;Concluído",AGENDA!$H$6:$H$505,"&lt;&gt;Cancelado")</f>
        <v>0</v>
      </c>
    </row>
    <row r="20" spans="1:5">
      <c r="A20" s="8"/>
      <c r="B20" s="8"/>
      <c r="C20" s="8"/>
      <c r="D20" s="8" t="s">
        <v>623</v>
      </c>
      <c r="E20" s="8">
        <f>COUNTIFS(AGENDA!$C$6:$C$505,D20,AGENDA!$B$6:$B$505,"&lt;&gt;",AGENDA!$H$6:$H$505,"&lt;&gt;Concluído",AGENDA!$H$6:$H$505,"&lt;&gt;Cancelado")</f>
        <v>0</v>
      </c>
    </row>
    <row r="21" spans="1:5">
      <c r="A21" s="8"/>
      <c r="B21" s="8"/>
      <c r="C21" s="8"/>
      <c r="D21" s="8" t="s">
        <v>626</v>
      </c>
      <c r="E21" s="8">
        <f>COUNTIFS(AGENDA!$C$6:$C$505,D21,AGENDA!$B$6:$B$505,"&lt;&gt;",AGENDA!$H$6:$H$505,"&lt;&gt;Concluído",AGENDA!$H$6:$H$505,"&lt;&gt;Cancelado")</f>
        <v>0</v>
      </c>
    </row>
    <row r="22" spans="1:5">
      <c r="A22" s="8"/>
      <c r="B22" s="8"/>
      <c r="C22" s="8"/>
      <c r="D22" s="8" t="s">
        <v>631</v>
      </c>
      <c r="E22" s="8">
        <f>COUNTIFS(AGENDA!$C$6:$C$505,D22,AGENDA!$B$6:$B$505,"&lt;&gt;",AGENDA!$H$6:$H$505,"&lt;&gt;Concluído",AGENDA!$H$6:$H$505,"&lt;&gt;Cancelado")</f>
        <v>0</v>
      </c>
    </row>
    <row r="23" spans="1:5">
      <c r="A23" s="8"/>
      <c r="B23" s="8"/>
      <c r="C23" s="8"/>
      <c r="D23" s="8" t="s">
        <v>634</v>
      </c>
      <c r="E23" s="8">
        <f>COUNTIFS(AGENDA!$C$6:$C$505,D23,AGENDA!$B$6:$B$505,"&lt;&gt;",AGENDA!$H$6:$H$505,"&lt;&gt;Concluído",AGENDA!$H$6:$H$505,"&lt;&gt;Cancelado")</f>
        <v>0</v>
      </c>
    </row>
    <row r="24" spans="1:5">
      <c r="A24" s="8"/>
      <c r="B24" s="8"/>
      <c r="C24" s="8"/>
      <c r="D24" s="8" t="s">
        <v>677</v>
      </c>
      <c r="E24" s="8">
        <f>COUNTIFS(AGENDA!$C$6:$C$505,D24,AGENDA!$B$6:$B$505,"&lt;&gt;",AGENDA!$H$6:$H$505,"&lt;&gt;Concluído",AGENDA!$H$6:$H$505,"&lt;&gt;Cancelado")</f>
        <v>0</v>
      </c>
    </row>
  </sheetData>
  <mergeCells count="16">
    <mergeCell ref="A7:D7"/>
    <mergeCell ref="A8:D9"/>
    <mergeCell ref="F7:J7"/>
    <mergeCell ref="F8:J9"/>
    <mergeCell ref="A1:J1"/>
    <mergeCell ref="A2:J2"/>
    <mergeCell ref="A4:B4"/>
    <mergeCell ref="A5:B5"/>
    <mergeCell ref="C4:D4"/>
    <mergeCell ref="C5:D5"/>
    <mergeCell ref="E4:F4"/>
    <mergeCell ref="E5:F5"/>
    <mergeCell ref="G4:H4"/>
    <mergeCell ref="G5:H5"/>
    <mergeCell ref="I4:J4"/>
    <mergeCell ref="I5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D10" sqref="D10"/>
    </sheetView>
  </sheetViews>
  <sheetFormatPr defaultRowHeight="14.25"/>
  <cols>
    <col min="1" max="1" width="18" customWidth="1"/>
    <col min="2" max="2" width="58" customWidth="1"/>
    <col min="3" max="3" width="34" customWidth="1"/>
    <col min="4" max="5" width="24" customWidth="1"/>
    <col min="6" max="8" width="14" customWidth="1"/>
  </cols>
  <sheetData>
    <row r="1" spans="1:8" ht="33.950000000000003" customHeight="1">
      <c r="A1" s="28" t="s">
        <v>0</v>
      </c>
      <c r="B1" s="29"/>
      <c r="C1" s="29"/>
      <c r="D1" s="29"/>
      <c r="E1" s="29"/>
      <c r="F1" s="29"/>
      <c r="G1" s="29"/>
      <c r="H1" s="29"/>
    </row>
    <row r="2" spans="1:8" ht="15">
      <c r="A2" s="30" t="s">
        <v>1</v>
      </c>
      <c r="B2" s="29"/>
      <c r="C2" s="29"/>
      <c r="D2" s="29"/>
      <c r="E2" s="29"/>
      <c r="F2" s="29"/>
      <c r="G2" s="29"/>
      <c r="H2" s="29"/>
    </row>
    <row r="4" spans="1:8" ht="15">
      <c r="A4" s="31" t="s">
        <v>2</v>
      </c>
      <c r="B4" s="29"/>
      <c r="D4" s="5" t="s">
        <v>3</v>
      </c>
      <c r="E4" s="5"/>
    </row>
    <row r="5" spans="1:8" ht="29.25">
      <c r="A5" s="7" t="s">
        <v>4</v>
      </c>
      <c r="B5" s="8" t="s">
        <v>5</v>
      </c>
      <c r="D5" s="22" t="s">
        <v>6</v>
      </c>
      <c r="E5" s="3" t="s">
        <v>7</v>
      </c>
    </row>
    <row r="6" spans="1:8" ht="29.25">
      <c r="A6" s="7" t="s">
        <v>8</v>
      </c>
      <c r="B6" s="8" t="s">
        <v>9</v>
      </c>
      <c r="D6" s="22" t="s">
        <v>10</v>
      </c>
      <c r="E6" t="s">
        <v>11</v>
      </c>
    </row>
    <row r="7" spans="1:8" ht="29.25">
      <c r="A7" s="7" t="s">
        <v>12</v>
      </c>
      <c r="B7" s="8" t="s">
        <v>13</v>
      </c>
      <c r="D7" s="23" t="s">
        <v>14</v>
      </c>
      <c r="E7" s="24" t="s">
        <v>15</v>
      </c>
    </row>
    <row r="8" spans="1:8" ht="29.25">
      <c r="A8" s="7" t="s">
        <v>16</v>
      </c>
      <c r="B8" s="8" t="s">
        <v>17</v>
      </c>
      <c r="D8" s="25" t="s">
        <v>18</v>
      </c>
      <c r="E8" s="9" t="s">
        <v>19</v>
      </c>
    </row>
    <row r="9" spans="1:8" ht="15">
      <c r="A9" s="7" t="s">
        <v>20</v>
      </c>
      <c r="B9" s="8" t="s">
        <v>21</v>
      </c>
      <c r="D9" s="26" t="s">
        <v>22</v>
      </c>
      <c r="E9" s="27" t="s">
        <v>23</v>
      </c>
    </row>
    <row r="12" spans="1:8" ht="15">
      <c r="A12" s="32" t="s">
        <v>24</v>
      </c>
      <c r="B12" s="29"/>
      <c r="C12" s="29"/>
      <c r="D12" s="29"/>
      <c r="E12" s="29"/>
      <c r="F12" s="29"/>
      <c r="G12" s="29"/>
      <c r="H12" s="29"/>
    </row>
    <row r="13" spans="1:8" ht="15">
      <c r="A13" s="10" t="s">
        <v>25</v>
      </c>
      <c r="B13" s="10" t="s">
        <v>26</v>
      </c>
      <c r="C13" s="10" t="s">
        <v>27</v>
      </c>
      <c r="D13" s="10" t="s">
        <v>28</v>
      </c>
    </row>
    <row r="14" spans="1:8" ht="28.5">
      <c r="A14" s="8" t="s">
        <v>29</v>
      </c>
      <c r="B14" s="8" t="s">
        <v>30</v>
      </c>
      <c r="C14" s="8" t="s">
        <v>31</v>
      </c>
      <c r="D14" s="19">
        <v>46245</v>
      </c>
    </row>
    <row r="15" spans="1:8" ht="28.5">
      <c r="A15" s="8" t="s">
        <v>32</v>
      </c>
      <c r="B15" s="8" t="s">
        <v>33</v>
      </c>
      <c r="C15" s="8" t="s">
        <v>34</v>
      </c>
      <c r="D15" s="19">
        <v>46245</v>
      </c>
    </row>
    <row r="16" spans="1:8" ht="28.5">
      <c r="A16" s="8" t="s">
        <v>35</v>
      </c>
      <c r="B16" s="8" t="s">
        <v>36</v>
      </c>
      <c r="C16" s="8" t="s">
        <v>37</v>
      </c>
      <c r="D16" s="19">
        <v>46245</v>
      </c>
    </row>
    <row r="17" spans="1:8" ht="28.5">
      <c r="A17" s="8" t="s">
        <v>38</v>
      </c>
      <c r="B17" s="8" t="s">
        <v>39</v>
      </c>
      <c r="C17" s="8" t="s">
        <v>40</v>
      </c>
      <c r="D17" s="19">
        <v>46245</v>
      </c>
    </row>
    <row r="20" spans="1:8" ht="15">
      <c r="A20" s="33" t="s">
        <v>41</v>
      </c>
      <c r="B20" s="29"/>
      <c r="C20" s="29"/>
      <c r="D20" s="29"/>
      <c r="E20" s="29"/>
      <c r="F20" s="29"/>
      <c r="G20" s="29"/>
      <c r="H20" s="29"/>
    </row>
    <row r="21" spans="1:8">
      <c r="A21" s="34" t="s">
        <v>42</v>
      </c>
      <c r="B21" s="34"/>
      <c r="C21" s="34"/>
      <c r="D21" s="34"/>
      <c r="E21" s="34"/>
      <c r="F21" s="34"/>
      <c r="G21" s="34"/>
      <c r="H21" s="34"/>
    </row>
    <row r="22" spans="1:8">
      <c r="A22" s="34" t="s">
        <v>43</v>
      </c>
      <c r="B22" s="34"/>
      <c r="C22" s="34"/>
      <c r="D22" s="34"/>
      <c r="E22" s="34"/>
      <c r="F22" s="34"/>
      <c r="G22" s="34"/>
      <c r="H22" s="34"/>
    </row>
  </sheetData>
  <mergeCells count="7">
    <mergeCell ref="A21:H21"/>
    <mergeCell ref="A22:H22"/>
    <mergeCell ref="A1:H1"/>
    <mergeCell ref="A2:H2"/>
    <mergeCell ref="A4:B4"/>
    <mergeCell ref="A12:H12"/>
    <mergeCell ref="A20:H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5"/>
  <sheetViews>
    <sheetView workbookViewId="0"/>
  </sheetViews>
  <sheetFormatPr defaultRowHeight="14.25"/>
  <cols>
    <col min="1" max="1" width="11" customWidth="1"/>
    <col min="2" max="2" width="34" customWidth="1"/>
    <col min="3" max="3" width="20" customWidth="1"/>
    <col min="4" max="5" width="18" customWidth="1"/>
    <col min="6" max="6" width="12" customWidth="1"/>
    <col min="7" max="7" width="13" customWidth="1"/>
    <col min="8" max="8" width="20" customWidth="1"/>
    <col min="9" max="9" width="18" customWidth="1"/>
    <col min="10" max="10" width="20" customWidth="1"/>
    <col min="11" max="11" width="14" customWidth="1"/>
    <col min="12" max="12" width="18" customWidth="1"/>
    <col min="13" max="13" width="16" customWidth="1"/>
    <col min="14" max="14" width="13" customWidth="1"/>
    <col min="15" max="15" width="17" customWidth="1"/>
    <col min="16" max="16" width="26" customWidth="1"/>
    <col min="17" max="17" width="34" customWidth="1"/>
    <col min="18" max="18" width="38" customWidth="1"/>
  </cols>
  <sheetData>
    <row r="1" spans="1:18" ht="30" customHeight="1">
      <c r="A1" s="35" t="s">
        <v>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>
      <c r="A2" s="36" t="s">
        <v>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ht="15">
      <c r="A3" s="37" t="s">
        <v>46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5" spans="1:18" ht="36" customHeight="1">
      <c r="A5" s="11" t="s">
        <v>47</v>
      </c>
      <c r="B5" s="11" t="s">
        <v>48</v>
      </c>
      <c r="C5" s="11" t="s">
        <v>49</v>
      </c>
      <c r="D5" s="11" t="s">
        <v>50</v>
      </c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1" t="s">
        <v>57</v>
      </c>
      <c r="L5" s="11" t="s">
        <v>58</v>
      </c>
      <c r="M5" s="11" t="s">
        <v>59</v>
      </c>
      <c r="N5" s="11" t="s">
        <v>60</v>
      </c>
      <c r="O5" s="11" t="s">
        <v>61</v>
      </c>
      <c r="P5" s="11" t="s">
        <v>62</v>
      </c>
      <c r="Q5" s="11" t="s">
        <v>63</v>
      </c>
      <c r="R5" s="11" t="s">
        <v>64</v>
      </c>
    </row>
    <row r="6" spans="1:18">
      <c r="A6" s="12" t="s">
        <v>65</v>
      </c>
      <c r="B6" s="13"/>
      <c r="C6" s="13"/>
      <c r="D6" s="13"/>
      <c r="E6" s="13"/>
      <c r="F6" s="13"/>
      <c r="G6" s="14"/>
      <c r="H6" s="13"/>
      <c r="I6" s="13"/>
      <c r="J6" s="13"/>
      <c r="K6" s="14"/>
      <c r="L6" s="15"/>
      <c r="M6" s="16" t="str">
        <f t="shared" ref="M6:M69" si="0">IF(OR(B6="",G6="",H6&lt;&gt;"Concluído",I6="",I6="Não recorrente",I6="Conforme contrato"),"",IF(I6="Diária",G6+1,IF(I6="Semanal",G6+7,IF(I6="Quinzenal",G6+15,IF(I6="Mensal",EDATE(G6,1),IF(I6="Bimestral",EDATE(G6,2),IF(I6="Trimestral",EDATE(G6,3),IF(I6="Semestral",EDATE(G6,6),IF(I6="Anual",EDATE(G6,12),"")))))))))</f>
        <v/>
      </c>
      <c r="N6" s="17" t="str">
        <f t="shared" ref="N6:N69" ca="1" si="1">IF(OR(B6="",G6="",H6="Concluído",H6="Cancelado"),"",G6-TODAY())</f>
        <v/>
      </c>
      <c r="O6" s="18" t="str">
        <f ca="1">IF(B6="","",IF(H6="Concluído","CONCLUÍDA",IF(H6="Cancelado","CANCELADA",IF(G6="","SEM PRAZO",IF(G6&lt;TODAY(),"ATRASADA",IF(G6&lt;=TODAY()+CONFIG!$B$2,"VENCE EM BREVE","NO PRAZO"))))))</f>
        <v/>
      </c>
      <c r="P6" s="13"/>
      <c r="Q6" s="13"/>
      <c r="R6" s="13"/>
    </row>
    <row r="7" spans="1:18">
      <c r="A7" s="12" t="s">
        <v>66</v>
      </c>
      <c r="B7" s="13"/>
      <c r="C7" s="13"/>
      <c r="D7" s="13"/>
      <c r="E7" s="13"/>
      <c r="F7" s="13"/>
      <c r="G7" s="14"/>
      <c r="H7" s="13"/>
      <c r="I7" s="13"/>
      <c r="J7" s="13"/>
      <c r="K7" s="14"/>
      <c r="L7" s="15"/>
      <c r="M7" s="16" t="str">
        <f t="shared" si="0"/>
        <v/>
      </c>
      <c r="N7" s="17" t="str">
        <f t="shared" ca="1" si="1"/>
        <v/>
      </c>
      <c r="O7" s="18" t="str">
        <f ca="1">IF(B7="","",IF(H7="Concluído","CONCLUÍDA",IF(H7="Cancelado","CANCELADA",IF(G7="","SEM PRAZO",IF(G7&lt;TODAY(),"ATRASADA",IF(G7&lt;=TODAY()+CONFIG!$B$2,"VENCE EM BREVE","NO PRAZO"))))))</f>
        <v/>
      </c>
      <c r="P7" s="13"/>
      <c r="Q7" s="13"/>
      <c r="R7" s="13"/>
    </row>
    <row r="8" spans="1:18">
      <c r="A8" s="12" t="s">
        <v>67</v>
      </c>
      <c r="B8" s="13"/>
      <c r="C8" s="13"/>
      <c r="D8" s="13"/>
      <c r="E8" s="13"/>
      <c r="F8" s="13"/>
      <c r="G8" s="14"/>
      <c r="H8" s="13"/>
      <c r="I8" s="13"/>
      <c r="J8" s="13"/>
      <c r="K8" s="14"/>
      <c r="L8" s="15"/>
      <c r="M8" s="16" t="str">
        <f t="shared" si="0"/>
        <v/>
      </c>
      <c r="N8" s="17" t="str">
        <f t="shared" ca="1" si="1"/>
        <v/>
      </c>
      <c r="O8" s="18" t="str">
        <f ca="1">IF(B8="","",IF(H8="Concluído","CONCLUÍDA",IF(H8="Cancelado","CANCELADA",IF(G8="","SEM PRAZO",IF(G8&lt;TODAY(),"ATRASADA",IF(G8&lt;=TODAY()+CONFIG!$B$2,"VENCE EM BREVE","NO PRAZO"))))))</f>
        <v/>
      </c>
      <c r="P8" s="13"/>
      <c r="Q8" s="13"/>
      <c r="R8" s="13"/>
    </row>
    <row r="9" spans="1:18">
      <c r="A9" s="12" t="s">
        <v>68</v>
      </c>
      <c r="B9" s="13"/>
      <c r="C9" s="13"/>
      <c r="D9" s="13"/>
      <c r="E9" s="13"/>
      <c r="F9" s="13"/>
      <c r="G9" s="14"/>
      <c r="H9" s="13"/>
      <c r="I9" s="13"/>
      <c r="J9" s="13"/>
      <c r="K9" s="14"/>
      <c r="L9" s="15"/>
      <c r="M9" s="16" t="str">
        <f t="shared" si="0"/>
        <v/>
      </c>
      <c r="N9" s="17" t="str">
        <f t="shared" ca="1" si="1"/>
        <v/>
      </c>
      <c r="O9" s="18" t="str">
        <f ca="1">IF(B9="","",IF(H9="Concluído","CONCLUÍDA",IF(H9="Cancelado","CANCELADA",IF(G9="","SEM PRAZO",IF(G9&lt;TODAY(),"ATRASADA",IF(G9&lt;=TODAY()+CONFIG!$B$2,"VENCE EM BREVE","NO PRAZO"))))))</f>
        <v/>
      </c>
      <c r="P9" s="13"/>
      <c r="Q9" s="13"/>
      <c r="R9" s="13"/>
    </row>
    <row r="10" spans="1:18">
      <c r="A10" s="12" t="s">
        <v>69</v>
      </c>
      <c r="B10" s="13"/>
      <c r="C10" s="13"/>
      <c r="D10" s="13"/>
      <c r="E10" s="13"/>
      <c r="F10" s="13"/>
      <c r="G10" s="14"/>
      <c r="H10" s="13"/>
      <c r="I10" s="13"/>
      <c r="J10" s="13"/>
      <c r="K10" s="14"/>
      <c r="L10" s="15"/>
      <c r="M10" s="16" t="str">
        <f t="shared" si="0"/>
        <v/>
      </c>
      <c r="N10" s="17" t="str">
        <f t="shared" ca="1" si="1"/>
        <v/>
      </c>
      <c r="O10" s="18" t="str">
        <f ca="1">IF(B10="","",IF(H10="Concluído","CONCLUÍDA",IF(H10="Cancelado","CANCELADA",IF(G10="","SEM PRAZO",IF(G10&lt;TODAY(),"ATRASADA",IF(G10&lt;=TODAY()+CONFIG!$B$2,"VENCE EM BREVE","NO PRAZO"))))))</f>
        <v/>
      </c>
      <c r="P10" s="13"/>
      <c r="Q10" s="13"/>
      <c r="R10" s="13"/>
    </row>
    <row r="11" spans="1:18">
      <c r="A11" s="12" t="s">
        <v>70</v>
      </c>
      <c r="B11" s="13"/>
      <c r="C11" s="13"/>
      <c r="D11" s="13"/>
      <c r="E11" s="13"/>
      <c r="F11" s="13"/>
      <c r="G11" s="14"/>
      <c r="H11" s="13"/>
      <c r="I11" s="13"/>
      <c r="J11" s="13"/>
      <c r="K11" s="14"/>
      <c r="L11" s="15"/>
      <c r="M11" s="16" t="str">
        <f t="shared" si="0"/>
        <v/>
      </c>
      <c r="N11" s="17" t="str">
        <f t="shared" ca="1" si="1"/>
        <v/>
      </c>
      <c r="O11" s="18" t="str">
        <f ca="1">IF(B11="","",IF(H11="Concluído","CONCLUÍDA",IF(H11="Cancelado","CANCELADA",IF(G11="","SEM PRAZO",IF(G11&lt;TODAY(),"ATRASADA",IF(G11&lt;=TODAY()+CONFIG!$B$2,"VENCE EM BREVE","NO PRAZO"))))))</f>
        <v/>
      </c>
      <c r="P11" s="13"/>
      <c r="Q11" s="13"/>
      <c r="R11" s="13"/>
    </row>
    <row r="12" spans="1:18">
      <c r="A12" s="12" t="s">
        <v>71</v>
      </c>
      <c r="B12" s="13"/>
      <c r="C12" s="13"/>
      <c r="D12" s="13"/>
      <c r="E12" s="13"/>
      <c r="F12" s="13"/>
      <c r="G12" s="14"/>
      <c r="H12" s="13"/>
      <c r="I12" s="13"/>
      <c r="J12" s="13"/>
      <c r="K12" s="14"/>
      <c r="L12" s="15"/>
      <c r="M12" s="16" t="str">
        <f t="shared" si="0"/>
        <v/>
      </c>
      <c r="N12" s="17" t="str">
        <f t="shared" ca="1" si="1"/>
        <v/>
      </c>
      <c r="O12" s="18" t="str">
        <f ca="1">IF(B12="","",IF(H12="Concluído","CONCLUÍDA",IF(H12="Cancelado","CANCELADA",IF(G12="","SEM PRAZO",IF(G12&lt;TODAY(),"ATRASADA",IF(G12&lt;=TODAY()+CONFIG!$B$2,"VENCE EM BREVE","NO PRAZO"))))))</f>
        <v/>
      </c>
      <c r="P12" s="13"/>
      <c r="Q12" s="13"/>
      <c r="R12" s="13"/>
    </row>
    <row r="13" spans="1:18">
      <c r="A13" s="12" t="s">
        <v>72</v>
      </c>
      <c r="B13" s="13"/>
      <c r="C13" s="13"/>
      <c r="D13" s="13"/>
      <c r="E13" s="13"/>
      <c r="F13" s="13"/>
      <c r="G13" s="14"/>
      <c r="H13" s="13"/>
      <c r="I13" s="13"/>
      <c r="J13" s="13"/>
      <c r="K13" s="14"/>
      <c r="L13" s="15"/>
      <c r="M13" s="16" t="str">
        <f t="shared" si="0"/>
        <v/>
      </c>
      <c r="N13" s="17" t="str">
        <f t="shared" ca="1" si="1"/>
        <v/>
      </c>
      <c r="O13" s="18" t="str">
        <f ca="1">IF(B13="","",IF(H13="Concluído","CONCLUÍDA",IF(H13="Cancelado","CANCELADA",IF(G13="","SEM PRAZO",IF(G13&lt;TODAY(),"ATRASADA",IF(G13&lt;=TODAY()+CONFIG!$B$2,"VENCE EM BREVE","NO PRAZO"))))))</f>
        <v/>
      </c>
      <c r="P13" s="13"/>
      <c r="Q13" s="13"/>
      <c r="R13" s="13"/>
    </row>
    <row r="14" spans="1:18">
      <c r="A14" s="12" t="s">
        <v>73</v>
      </c>
      <c r="B14" s="13"/>
      <c r="C14" s="13"/>
      <c r="D14" s="13"/>
      <c r="E14" s="13"/>
      <c r="F14" s="13"/>
      <c r="G14" s="14"/>
      <c r="H14" s="13"/>
      <c r="I14" s="13"/>
      <c r="J14" s="13"/>
      <c r="K14" s="14"/>
      <c r="L14" s="15"/>
      <c r="M14" s="16" t="str">
        <f t="shared" si="0"/>
        <v/>
      </c>
      <c r="N14" s="17" t="str">
        <f t="shared" ca="1" si="1"/>
        <v/>
      </c>
      <c r="O14" s="18" t="str">
        <f ca="1">IF(B14="","",IF(H14="Concluído","CONCLUÍDA",IF(H14="Cancelado","CANCELADA",IF(G14="","SEM PRAZO",IF(G14&lt;TODAY(),"ATRASADA",IF(G14&lt;=TODAY()+CONFIG!$B$2,"VENCE EM BREVE","NO PRAZO"))))))</f>
        <v/>
      </c>
      <c r="P14" s="13"/>
      <c r="Q14" s="13"/>
      <c r="R14" s="13"/>
    </row>
    <row r="15" spans="1:18">
      <c r="A15" s="12" t="s">
        <v>74</v>
      </c>
      <c r="B15" s="13"/>
      <c r="C15" s="13"/>
      <c r="D15" s="13"/>
      <c r="E15" s="13"/>
      <c r="F15" s="13"/>
      <c r="G15" s="14"/>
      <c r="H15" s="13"/>
      <c r="I15" s="13"/>
      <c r="J15" s="13"/>
      <c r="K15" s="14"/>
      <c r="L15" s="15"/>
      <c r="M15" s="16" t="str">
        <f t="shared" si="0"/>
        <v/>
      </c>
      <c r="N15" s="17" t="str">
        <f t="shared" ca="1" si="1"/>
        <v/>
      </c>
      <c r="O15" s="18" t="str">
        <f ca="1">IF(B15="","",IF(H15="Concluído","CONCLUÍDA",IF(H15="Cancelado","CANCELADA",IF(G15="","SEM PRAZO",IF(G15&lt;TODAY(),"ATRASADA",IF(G15&lt;=TODAY()+CONFIG!$B$2,"VENCE EM BREVE","NO PRAZO"))))))</f>
        <v/>
      </c>
      <c r="P15" s="13"/>
      <c r="Q15" s="13"/>
      <c r="R15" s="13"/>
    </row>
    <row r="16" spans="1:18">
      <c r="A16" s="12" t="s">
        <v>75</v>
      </c>
      <c r="B16" s="13"/>
      <c r="C16" s="13"/>
      <c r="D16" s="13"/>
      <c r="E16" s="13"/>
      <c r="F16" s="13"/>
      <c r="G16" s="14"/>
      <c r="H16" s="13"/>
      <c r="I16" s="13"/>
      <c r="J16" s="13"/>
      <c r="K16" s="14"/>
      <c r="L16" s="15"/>
      <c r="M16" s="16" t="str">
        <f t="shared" si="0"/>
        <v/>
      </c>
      <c r="N16" s="17" t="str">
        <f t="shared" ca="1" si="1"/>
        <v/>
      </c>
      <c r="O16" s="18" t="str">
        <f ca="1">IF(B16="","",IF(H16="Concluído","CONCLUÍDA",IF(H16="Cancelado","CANCELADA",IF(G16="","SEM PRAZO",IF(G16&lt;TODAY(),"ATRASADA",IF(G16&lt;=TODAY()+CONFIG!$B$2,"VENCE EM BREVE","NO PRAZO"))))))</f>
        <v/>
      </c>
      <c r="P16" s="13"/>
      <c r="Q16" s="13"/>
      <c r="R16" s="13"/>
    </row>
    <row r="17" spans="1:18">
      <c r="A17" s="12" t="s">
        <v>76</v>
      </c>
      <c r="B17" s="13"/>
      <c r="C17" s="13"/>
      <c r="D17" s="13"/>
      <c r="E17" s="13"/>
      <c r="F17" s="13"/>
      <c r="G17" s="14"/>
      <c r="H17" s="13"/>
      <c r="I17" s="13"/>
      <c r="J17" s="13"/>
      <c r="K17" s="14"/>
      <c r="L17" s="15"/>
      <c r="M17" s="16" t="str">
        <f t="shared" si="0"/>
        <v/>
      </c>
      <c r="N17" s="17" t="str">
        <f t="shared" ca="1" si="1"/>
        <v/>
      </c>
      <c r="O17" s="18" t="str">
        <f ca="1">IF(B17="","",IF(H17="Concluído","CONCLUÍDA",IF(H17="Cancelado","CANCELADA",IF(G17="","SEM PRAZO",IF(G17&lt;TODAY(),"ATRASADA",IF(G17&lt;=TODAY()+CONFIG!$B$2,"VENCE EM BREVE","NO PRAZO"))))))</f>
        <v/>
      </c>
      <c r="P17" s="13"/>
      <c r="Q17" s="13"/>
      <c r="R17" s="13"/>
    </row>
    <row r="18" spans="1:18">
      <c r="A18" s="12" t="s">
        <v>77</v>
      </c>
      <c r="B18" s="13"/>
      <c r="C18" s="13"/>
      <c r="D18" s="13"/>
      <c r="E18" s="13"/>
      <c r="F18" s="13"/>
      <c r="G18" s="14"/>
      <c r="H18" s="13"/>
      <c r="I18" s="13"/>
      <c r="J18" s="13"/>
      <c r="K18" s="14"/>
      <c r="L18" s="15"/>
      <c r="M18" s="16" t="str">
        <f t="shared" si="0"/>
        <v/>
      </c>
      <c r="N18" s="17" t="str">
        <f t="shared" ca="1" si="1"/>
        <v/>
      </c>
      <c r="O18" s="18" t="str">
        <f ca="1">IF(B18="","",IF(H18="Concluído","CONCLUÍDA",IF(H18="Cancelado","CANCELADA",IF(G18="","SEM PRAZO",IF(G18&lt;TODAY(),"ATRASADA",IF(G18&lt;=TODAY()+CONFIG!$B$2,"VENCE EM BREVE","NO PRAZO"))))))</f>
        <v/>
      </c>
      <c r="P18" s="13"/>
      <c r="Q18" s="13"/>
      <c r="R18" s="13"/>
    </row>
    <row r="19" spans="1:18">
      <c r="A19" s="12" t="s">
        <v>78</v>
      </c>
      <c r="B19" s="13"/>
      <c r="C19" s="13"/>
      <c r="D19" s="13"/>
      <c r="E19" s="13"/>
      <c r="F19" s="13"/>
      <c r="G19" s="14"/>
      <c r="H19" s="13"/>
      <c r="I19" s="13"/>
      <c r="J19" s="13"/>
      <c r="K19" s="14"/>
      <c r="L19" s="15"/>
      <c r="M19" s="16" t="str">
        <f t="shared" si="0"/>
        <v/>
      </c>
      <c r="N19" s="17" t="str">
        <f t="shared" ca="1" si="1"/>
        <v/>
      </c>
      <c r="O19" s="18" t="str">
        <f ca="1">IF(B19="","",IF(H19="Concluído","CONCLUÍDA",IF(H19="Cancelado","CANCELADA",IF(G19="","SEM PRAZO",IF(G19&lt;TODAY(),"ATRASADA",IF(G19&lt;=TODAY()+CONFIG!$B$2,"VENCE EM BREVE","NO PRAZO"))))))</f>
        <v/>
      </c>
      <c r="P19" s="13"/>
      <c r="Q19" s="13"/>
      <c r="R19" s="13"/>
    </row>
    <row r="20" spans="1:18">
      <c r="A20" s="12" t="s">
        <v>79</v>
      </c>
      <c r="B20" s="13"/>
      <c r="C20" s="13"/>
      <c r="D20" s="13"/>
      <c r="E20" s="13"/>
      <c r="F20" s="13"/>
      <c r="G20" s="14"/>
      <c r="H20" s="13"/>
      <c r="I20" s="13"/>
      <c r="J20" s="13"/>
      <c r="K20" s="14"/>
      <c r="L20" s="15"/>
      <c r="M20" s="16" t="str">
        <f t="shared" si="0"/>
        <v/>
      </c>
      <c r="N20" s="17" t="str">
        <f t="shared" ca="1" si="1"/>
        <v/>
      </c>
      <c r="O20" s="18" t="str">
        <f ca="1">IF(B20="","",IF(H20="Concluído","CONCLUÍDA",IF(H20="Cancelado","CANCELADA",IF(G20="","SEM PRAZO",IF(G20&lt;TODAY(),"ATRASADA",IF(G20&lt;=TODAY()+CONFIG!$B$2,"VENCE EM BREVE","NO PRAZO"))))))</f>
        <v/>
      </c>
      <c r="P20" s="13"/>
      <c r="Q20" s="13"/>
      <c r="R20" s="13"/>
    </row>
    <row r="21" spans="1:18">
      <c r="A21" s="12" t="s">
        <v>80</v>
      </c>
      <c r="B21" s="13"/>
      <c r="C21" s="13"/>
      <c r="D21" s="13"/>
      <c r="E21" s="13"/>
      <c r="F21" s="13"/>
      <c r="G21" s="14"/>
      <c r="H21" s="13"/>
      <c r="I21" s="13"/>
      <c r="J21" s="13"/>
      <c r="K21" s="14"/>
      <c r="L21" s="15"/>
      <c r="M21" s="16" t="str">
        <f t="shared" si="0"/>
        <v/>
      </c>
      <c r="N21" s="17" t="str">
        <f t="shared" ca="1" si="1"/>
        <v/>
      </c>
      <c r="O21" s="18" t="str">
        <f ca="1">IF(B21="","",IF(H21="Concluído","CONCLUÍDA",IF(H21="Cancelado","CANCELADA",IF(G21="","SEM PRAZO",IF(G21&lt;TODAY(),"ATRASADA",IF(G21&lt;=TODAY()+CONFIG!$B$2,"VENCE EM BREVE","NO PRAZO"))))))</f>
        <v/>
      </c>
      <c r="P21" s="13"/>
      <c r="Q21" s="13"/>
      <c r="R21" s="13"/>
    </row>
    <row r="22" spans="1:18">
      <c r="A22" s="12" t="s">
        <v>81</v>
      </c>
      <c r="B22" s="13"/>
      <c r="C22" s="13"/>
      <c r="D22" s="13"/>
      <c r="E22" s="13"/>
      <c r="F22" s="13"/>
      <c r="G22" s="14"/>
      <c r="H22" s="13"/>
      <c r="I22" s="13"/>
      <c r="J22" s="13"/>
      <c r="K22" s="14"/>
      <c r="L22" s="15"/>
      <c r="M22" s="16" t="str">
        <f t="shared" si="0"/>
        <v/>
      </c>
      <c r="N22" s="17" t="str">
        <f t="shared" ca="1" si="1"/>
        <v/>
      </c>
      <c r="O22" s="18" t="str">
        <f ca="1">IF(B22="","",IF(H22="Concluído","CONCLUÍDA",IF(H22="Cancelado","CANCELADA",IF(G22="","SEM PRAZO",IF(G22&lt;TODAY(),"ATRASADA",IF(G22&lt;=TODAY()+CONFIG!$B$2,"VENCE EM BREVE","NO PRAZO"))))))</f>
        <v/>
      </c>
      <c r="P22" s="13"/>
      <c r="Q22" s="13"/>
      <c r="R22" s="13"/>
    </row>
    <row r="23" spans="1:18">
      <c r="A23" s="12" t="s">
        <v>82</v>
      </c>
      <c r="B23" s="13"/>
      <c r="C23" s="13"/>
      <c r="D23" s="13"/>
      <c r="E23" s="13"/>
      <c r="F23" s="13"/>
      <c r="G23" s="14"/>
      <c r="H23" s="13"/>
      <c r="I23" s="13"/>
      <c r="J23" s="13"/>
      <c r="K23" s="14"/>
      <c r="L23" s="15"/>
      <c r="M23" s="16" t="str">
        <f t="shared" si="0"/>
        <v/>
      </c>
      <c r="N23" s="17" t="str">
        <f t="shared" ca="1" si="1"/>
        <v/>
      </c>
      <c r="O23" s="18" t="str">
        <f ca="1">IF(B23="","",IF(H23="Concluído","CONCLUÍDA",IF(H23="Cancelado","CANCELADA",IF(G23="","SEM PRAZO",IF(G23&lt;TODAY(),"ATRASADA",IF(G23&lt;=TODAY()+CONFIG!$B$2,"VENCE EM BREVE","NO PRAZO"))))))</f>
        <v/>
      </c>
      <c r="P23" s="13"/>
      <c r="Q23" s="13"/>
      <c r="R23" s="13"/>
    </row>
    <row r="24" spans="1:18">
      <c r="A24" s="12" t="s">
        <v>83</v>
      </c>
      <c r="B24" s="13"/>
      <c r="C24" s="13"/>
      <c r="D24" s="13"/>
      <c r="E24" s="13"/>
      <c r="F24" s="13"/>
      <c r="G24" s="14"/>
      <c r="H24" s="13"/>
      <c r="I24" s="13"/>
      <c r="J24" s="13"/>
      <c r="K24" s="14"/>
      <c r="L24" s="15"/>
      <c r="M24" s="16" t="str">
        <f t="shared" si="0"/>
        <v/>
      </c>
      <c r="N24" s="17" t="str">
        <f t="shared" ca="1" si="1"/>
        <v/>
      </c>
      <c r="O24" s="18" t="str">
        <f ca="1">IF(B24="","",IF(H24="Concluído","CONCLUÍDA",IF(H24="Cancelado","CANCELADA",IF(G24="","SEM PRAZO",IF(G24&lt;TODAY(),"ATRASADA",IF(G24&lt;=TODAY()+CONFIG!$B$2,"VENCE EM BREVE","NO PRAZO"))))))</f>
        <v/>
      </c>
      <c r="P24" s="13"/>
      <c r="Q24" s="13"/>
      <c r="R24" s="13"/>
    </row>
    <row r="25" spans="1:18">
      <c r="A25" s="12" t="s">
        <v>84</v>
      </c>
      <c r="B25" s="13"/>
      <c r="C25" s="13"/>
      <c r="D25" s="13"/>
      <c r="E25" s="13"/>
      <c r="F25" s="13"/>
      <c r="G25" s="14"/>
      <c r="H25" s="13"/>
      <c r="I25" s="13"/>
      <c r="J25" s="13"/>
      <c r="K25" s="14"/>
      <c r="L25" s="15"/>
      <c r="M25" s="16" t="str">
        <f t="shared" si="0"/>
        <v/>
      </c>
      <c r="N25" s="17" t="str">
        <f t="shared" ca="1" si="1"/>
        <v/>
      </c>
      <c r="O25" s="18" t="str">
        <f ca="1">IF(B25="","",IF(H25="Concluído","CONCLUÍDA",IF(H25="Cancelado","CANCELADA",IF(G25="","SEM PRAZO",IF(G25&lt;TODAY(),"ATRASADA",IF(G25&lt;=TODAY()+CONFIG!$B$2,"VENCE EM BREVE","NO PRAZO"))))))</f>
        <v/>
      </c>
      <c r="P25" s="13"/>
      <c r="Q25" s="13"/>
      <c r="R25" s="13"/>
    </row>
    <row r="26" spans="1:18">
      <c r="A26" s="12" t="s">
        <v>85</v>
      </c>
      <c r="B26" s="13"/>
      <c r="C26" s="13"/>
      <c r="D26" s="13"/>
      <c r="E26" s="13"/>
      <c r="F26" s="13"/>
      <c r="G26" s="14"/>
      <c r="H26" s="13"/>
      <c r="I26" s="13"/>
      <c r="J26" s="13"/>
      <c r="K26" s="14"/>
      <c r="L26" s="15"/>
      <c r="M26" s="16" t="str">
        <f t="shared" si="0"/>
        <v/>
      </c>
      <c r="N26" s="17" t="str">
        <f t="shared" ca="1" si="1"/>
        <v/>
      </c>
      <c r="O26" s="18" t="str">
        <f ca="1">IF(B26="","",IF(H26="Concluído","CONCLUÍDA",IF(H26="Cancelado","CANCELADA",IF(G26="","SEM PRAZO",IF(G26&lt;TODAY(),"ATRASADA",IF(G26&lt;=TODAY()+CONFIG!$B$2,"VENCE EM BREVE","NO PRAZO"))))))</f>
        <v/>
      </c>
      <c r="P26" s="13"/>
      <c r="Q26" s="13"/>
      <c r="R26" s="13"/>
    </row>
    <row r="27" spans="1:18">
      <c r="A27" s="12" t="s">
        <v>86</v>
      </c>
      <c r="B27" s="13"/>
      <c r="C27" s="13"/>
      <c r="D27" s="13"/>
      <c r="E27" s="13"/>
      <c r="F27" s="13"/>
      <c r="G27" s="14"/>
      <c r="H27" s="13"/>
      <c r="I27" s="13"/>
      <c r="J27" s="13"/>
      <c r="K27" s="14"/>
      <c r="L27" s="15"/>
      <c r="M27" s="16" t="str">
        <f t="shared" si="0"/>
        <v/>
      </c>
      <c r="N27" s="17" t="str">
        <f t="shared" ca="1" si="1"/>
        <v/>
      </c>
      <c r="O27" s="18" t="str">
        <f ca="1">IF(B27="","",IF(H27="Concluído","CONCLUÍDA",IF(H27="Cancelado","CANCELADA",IF(G27="","SEM PRAZO",IF(G27&lt;TODAY(),"ATRASADA",IF(G27&lt;=TODAY()+CONFIG!$B$2,"VENCE EM BREVE","NO PRAZO"))))))</f>
        <v/>
      </c>
      <c r="P27" s="13"/>
      <c r="Q27" s="13"/>
      <c r="R27" s="13"/>
    </row>
    <row r="28" spans="1:18">
      <c r="A28" s="12" t="s">
        <v>87</v>
      </c>
      <c r="B28" s="13"/>
      <c r="C28" s="13"/>
      <c r="D28" s="13"/>
      <c r="E28" s="13"/>
      <c r="F28" s="13"/>
      <c r="G28" s="14"/>
      <c r="H28" s="13"/>
      <c r="I28" s="13"/>
      <c r="J28" s="13"/>
      <c r="K28" s="14"/>
      <c r="L28" s="15"/>
      <c r="M28" s="16" t="str">
        <f t="shared" si="0"/>
        <v/>
      </c>
      <c r="N28" s="17" t="str">
        <f t="shared" ca="1" si="1"/>
        <v/>
      </c>
      <c r="O28" s="18" t="str">
        <f ca="1">IF(B28="","",IF(H28="Concluído","CONCLUÍDA",IF(H28="Cancelado","CANCELADA",IF(G28="","SEM PRAZO",IF(G28&lt;TODAY(),"ATRASADA",IF(G28&lt;=TODAY()+CONFIG!$B$2,"VENCE EM BREVE","NO PRAZO"))))))</f>
        <v/>
      </c>
      <c r="P28" s="13"/>
      <c r="Q28" s="13"/>
      <c r="R28" s="13"/>
    </row>
    <row r="29" spans="1:18">
      <c r="A29" s="12" t="s">
        <v>88</v>
      </c>
      <c r="B29" s="13"/>
      <c r="C29" s="13"/>
      <c r="D29" s="13"/>
      <c r="E29" s="13"/>
      <c r="F29" s="13"/>
      <c r="G29" s="14"/>
      <c r="H29" s="13"/>
      <c r="I29" s="13"/>
      <c r="J29" s="13"/>
      <c r="K29" s="14"/>
      <c r="L29" s="15"/>
      <c r="M29" s="16" t="str">
        <f t="shared" si="0"/>
        <v/>
      </c>
      <c r="N29" s="17" t="str">
        <f t="shared" ca="1" si="1"/>
        <v/>
      </c>
      <c r="O29" s="18" t="str">
        <f ca="1">IF(B29="","",IF(H29="Concluído","CONCLUÍDA",IF(H29="Cancelado","CANCELADA",IF(G29="","SEM PRAZO",IF(G29&lt;TODAY(),"ATRASADA",IF(G29&lt;=TODAY()+CONFIG!$B$2,"VENCE EM BREVE","NO PRAZO"))))))</f>
        <v/>
      </c>
      <c r="P29" s="13"/>
      <c r="Q29" s="13"/>
      <c r="R29" s="13"/>
    </row>
    <row r="30" spans="1:18">
      <c r="A30" s="12" t="s">
        <v>89</v>
      </c>
      <c r="B30" s="13"/>
      <c r="C30" s="13"/>
      <c r="D30" s="13"/>
      <c r="E30" s="13"/>
      <c r="F30" s="13"/>
      <c r="G30" s="14"/>
      <c r="H30" s="13"/>
      <c r="I30" s="13"/>
      <c r="J30" s="13"/>
      <c r="K30" s="14"/>
      <c r="L30" s="15"/>
      <c r="M30" s="16" t="str">
        <f t="shared" si="0"/>
        <v/>
      </c>
      <c r="N30" s="17" t="str">
        <f t="shared" ca="1" si="1"/>
        <v/>
      </c>
      <c r="O30" s="18" t="str">
        <f ca="1">IF(B30="","",IF(H30="Concluído","CONCLUÍDA",IF(H30="Cancelado","CANCELADA",IF(G30="","SEM PRAZO",IF(G30&lt;TODAY(),"ATRASADA",IF(G30&lt;=TODAY()+CONFIG!$B$2,"VENCE EM BREVE","NO PRAZO"))))))</f>
        <v/>
      </c>
      <c r="P30" s="13"/>
      <c r="Q30" s="13"/>
      <c r="R30" s="13"/>
    </row>
    <row r="31" spans="1:18">
      <c r="A31" s="12" t="s">
        <v>90</v>
      </c>
      <c r="B31" s="13"/>
      <c r="C31" s="13"/>
      <c r="D31" s="13"/>
      <c r="E31" s="13"/>
      <c r="F31" s="13"/>
      <c r="G31" s="14"/>
      <c r="H31" s="13"/>
      <c r="I31" s="13"/>
      <c r="J31" s="13"/>
      <c r="K31" s="14"/>
      <c r="L31" s="15"/>
      <c r="M31" s="16" t="str">
        <f t="shared" si="0"/>
        <v/>
      </c>
      <c r="N31" s="17" t="str">
        <f t="shared" ca="1" si="1"/>
        <v/>
      </c>
      <c r="O31" s="18" t="str">
        <f ca="1">IF(B31="","",IF(H31="Concluído","CONCLUÍDA",IF(H31="Cancelado","CANCELADA",IF(G31="","SEM PRAZO",IF(G31&lt;TODAY(),"ATRASADA",IF(G31&lt;=TODAY()+CONFIG!$B$2,"VENCE EM BREVE","NO PRAZO"))))))</f>
        <v/>
      </c>
      <c r="P31" s="13"/>
      <c r="Q31" s="13"/>
      <c r="R31" s="13"/>
    </row>
    <row r="32" spans="1:18">
      <c r="A32" s="12" t="s">
        <v>91</v>
      </c>
      <c r="B32" s="13"/>
      <c r="C32" s="13"/>
      <c r="D32" s="13"/>
      <c r="E32" s="13"/>
      <c r="F32" s="13"/>
      <c r="G32" s="14"/>
      <c r="H32" s="13"/>
      <c r="I32" s="13"/>
      <c r="J32" s="13"/>
      <c r="K32" s="14"/>
      <c r="L32" s="15"/>
      <c r="M32" s="16" t="str">
        <f t="shared" si="0"/>
        <v/>
      </c>
      <c r="N32" s="17" t="str">
        <f t="shared" ca="1" si="1"/>
        <v/>
      </c>
      <c r="O32" s="18" t="str">
        <f ca="1">IF(B32="","",IF(H32="Concluído","CONCLUÍDA",IF(H32="Cancelado","CANCELADA",IF(G32="","SEM PRAZO",IF(G32&lt;TODAY(),"ATRASADA",IF(G32&lt;=TODAY()+CONFIG!$B$2,"VENCE EM BREVE","NO PRAZO"))))))</f>
        <v/>
      </c>
      <c r="P32" s="13"/>
      <c r="Q32" s="13"/>
      <c r="R32" s="13"/>
    </row>
    <row r="33" spans="1:18">
      <c r="A33" s="12" t="s">
        <v>92</v>
      </c>
      <c r="B33" s="13"/>
      <c r="C33" s="13"/>
      <c r="D33" s="13"/>
      <c r="E33" s="13"/>
      <c r="F33" s="13"/>
      <c r="G33" s="14"/>
      <c r="H33" s="13"/>
      <c r="I33" s="13"/>
      <c r="J33" s="13"/>
      <c r="K33" s="14"/>
      <c r="L33" s="15"/>
      <c r="M33" s="16" t="str">
        <f t="shared" si="0"/>
        <v/>
      </c>
      <c r="N33" s="17" t="str">
        <f t="shared" ca="1" si="1"/>
        <v/>
      </c>
      <c r="O33" s="18" t="str">
        <f ca="1">IF(B33="","",IF(H33="Concluído","CONCLUÍDA",IF(H33="Cancelado","CANCELADA",IF(G33="","SEM PRAZO",IF(G33&lt;TODAY(),"ATRASADA",IF(G33&lt;=TODAY()+CONFIG!$B$2,"VENCE EM BREVE","NO PRAZO"))))))</f>
        <v/>
      </c>
      <c r="P33" s="13"/>
      <c r="Q33" s="13"/>
      <c r="R33" s="13"/>
    </row>
    <row r="34" spans="1:18">
      <c r="A34" s="12" t="s">
        <v>93</v>
      </c>
      <c r="B34" s="13"/>
      <c r="C34" s="13"/>
      <c r="D34" s="13"/>
      <c r="E34" s="13"/>
      <c r="F34" s="13"/>
      <c r="G34" s="14"/>
      <c r="H34" s="13"/>
      <c r="I34" s="13"/>
      <c r="J34" s="13"/>
      <c r="K34" s="14"/>
      <c r="L34" s="15"/>
      <c r="M34" s="16" t="str">
        <f t="shared" si="0"/>
        <v/>
      </c>
      <c r="N34" s="17" t="str">
        <f t="shared" ca="1" si="1"/>
        <v/>
      </c>
      <c r="O34" s="18" t="str">
        <f ca="1">IF(B34="","",IF(H34="Concluído","CONCLUÍDA",IF(H34="Cancelado","CANCELADA",IF(G34="","SEM PRAZO",IF(G34&lt;TODAY(),"ATRASADA",IF(G34&lt;=TODAY()+CONFIG!$B$2,"VENCE EM BREVE","NO PRAZO"))))))</f>
        <v/>
      </c>
      <c r="P34" s="13"/>
      <c r="Q34" s="13"/>
      <c r="R34" s="13"/>
    </row>
    <row r="35" spans="1:18">
      <c r="A35" s="12" t="s">
        <v>94</v>
      </c>
      <c r="B35" s="13"/>
      <c r="C35" s="13"/>
      <c r="D35" s="13"/>
      <c r="E35" s="13"/>
      <c r="F35" s="13"/>
      <c r="G35" s="14"/>
      <c r="H35" s="13"/>
      <c r="I35" s="13"/>
      <c r="J35" s="13"/>
      <c r="K35" s="14"/>
      <c r="L35" s="15"/>
      <c r="M35" s="16" t="str">
        <f t="shared" si="0"/>
        <v/>
      </c>
      <c r="N35" s="17" t="str">
        <f t="shared" ca="1" si="1"/>
        <v/>
      </c>
      <c r="O35" s="18" t="str">
        <f ca="1">IF(B35="","",IF(H35="Concluído","CONCLUÍDA",IF(H35="Cancelado","CANCELADA",IF(G35="","SEM PRAZO",IF(G35&lt;TODAY(),"ATRASADA",IF(G35&lt;=TODAY()+CONFIG!$B$2,"VENCE EM BREVE","NO PRAZO"))))))</f>
        <v/>
      </c>
      <c r="P35" s="13"/>
      <c r="Q35" s="13"/>
      <c r="R35" s="13"/>
    </row>
    <row r="36" spans="1:18">
      <c r="A36" s="12" t="s">
        <v>95</v>
      </c>
      <c r="B36" s="13"/>
      <c r="C36" s="13"/>
      <c r="D36" s="13"/>
      <c r="E36" s="13"/>
      <c r="F36" s="13"/>
      <c r="G36" s="14"/>
      <c r="H36" s="13"/>
      <c r="I36" s="13"/>
      <c r="J36" s="13"/>
      <c r="K36" s="14"/>
      <c r="L36" s="15"/>
      <c r="M36" s="16" t="str">
        <f t="shared" si="0"/>
        <v/>
      </c>
      <c r="N36" s="17" t="str">
        <f t="shared" ca="1" si="1"/>
        <v/>
      </c>
      <c r="O36" s="18" t="str">
        <f ca="1">IF(B36="","",IF(H36="Concluído","CONCLUÍDA",IF(H36="Cancelado","CANCELADA",IF(G36="","SEM PRAZO",IF(G36&lt;TODAY(),"ATRASADA",IF(G36&lt;=TODAY()+CONFIG!$B$2,"VENCE EM BREVE","NO PRAZO"))))))</f>
        <v/>
      </c>
      <c r="P36" s="13"/>
      <c r="Q36" s="13"/>
      <c r="R36" s="13"/>
    </row>
    <row r="37" spans="1:18">
      <c r="A37" s="12" t="s">
        <v>96</v>
      </c>
      <c r="B37" s="13"/>
      <c r="C37" s="13"/>
      <c r="D37" s="13"/>
      <c r="E37" s="13"/>
      <c r="F37" s="13"/>
      <c r="G37" s="14"/>
      <c r="H37" s="13"/>
      <c r="I37" s="13"/>
      <c r="J37" s="13"/>
      <c r="K37" s="14"/>
      <c r="L37" s="15"/>
      <c r="M37" s="16" t="str">
        <f t="shared" si="0"/>
        <v/>
      </c>
      <c r="N37" s="17" t="str">
        <f t="shared" ca="1" si="1"/>
        <v/>
      </c>
      <c r="O37" s="18" t="str">
        <f ca="1">IF(B37="","",IF(H37="Concluído","CONCLUÍDA",IF(H37="Cancelado","CANCELADA",IF(G37="","SEM PRAZO",IF(G37&lt;TODAY(),"ATRASADA",IF(G37&lt;=TODAY()+CONFIG!$B$2,"VENCE EM BREVE","NO PRAZO"))))))</f>
        <v/>
      </c>
      <c r="P37" s="13"/>
      <c r="Q37" s="13"/>
      <c r="R37" s="13"/>
    </row>
    <row r="38" spans="1:18">
      <c r="A38" s="12" t="s">
        <v>97</v>
      </c>
      <c r="B38" s="13"/>
      <c r="C38" s="13"/>
      <c r="D38" s="13"/>
      <c r="E38" s="13"/>
      <c r="F38" s="13"/>
      <c r="G38" s="14"/>
      <c r="H38" s="13"/>
      <c r="I38" s="13"/>
      <c r="J38" s="13"/>
      <c r="K38" s="14"/>
      <c r="L38" s="15"/>
      <c r="M38" s="16" t="str">
        <f t="shared" si="0"/>
        <v/>
      </c>
      <c r="N38" s="17" t="str">
        <f t="shared" ca="1" si="1"/>
        <v/>
      </c>
      <c r="O38" s="18" t="str">
        <f ca="1">IF(B38="","",IF(H38="Concluído","CONCLUÍDA",IF(H38="Cancelado","CANCELADA",IF(G38="","SEM PRAZO",IF(G38&lt;TODAY(),"ATRASADA",IF(G38&lt;=TODAY()+CONFIG!$B$2,"VENCE EM BREVE","NO PRAZO"))))))</f>
        <v/>
      </c>
      <c r="P38" s="13"/>
      <c r="Q38" s="13"/>
      <c r="R38" s="13"/>
    </row>
    <row r="39" spans="1:18">
      <c r="A39" s="12" t="s">
        <v>98</v>
      </c>
      <c r="B39" s="13"/>
      <c r="C39" s="13"/>
      <c r="D39" s="13"/>
      <c r="E39" s="13"/>
      <c r="F39" s="13"/>
      <c r="G39" s="14"/>
      <c r="H39" s="13"/>
      <c r="I39" s="13"/>
      <c r="J39" s="13"/>
      <c r="K39" s="14"/>
      <c r="L39" s="15"/>
      <c r="M39" s="16" t="str">
        <f t="shared" si="0"/>
        <v/>
      </c>
      <c r="N39" s="17" t="str">
        <f t="shared" ca="1" si="1"/>
        <v/>
      </c>
      <c r="O39" s="18" t="str">
        <f ca="1">IF(B39="","",IF(H39="Concluído","CONCLUÍDA",IF(H39="Cancelado","CANCELADA",IF(G39="","SEM PRAZO",IF(G39&lt;TODAY(),"ATRASADA",IF(G39&lt;=TODAY()+CONFIG!$B$2,"VENCE EM BREVE","NO PRAZO"))))))</f>
        <v/>
      </c>
      <c r="P39" s="13"/>
      <c r="Q39" s="13"/>
      <c r="R39" s="13"/>
    </row>
    <row r="40" spans="1:18">
      <c r="A40" s="12" t="s">
        <v>99</v>
      </c>
      <c r="B40" s="13"/>
      <c r="C40" s="13"/>
      <c r="D40" s="13"/>
      <c r="E40" s="13"/>
      <c r="F40" s="13"/>
      <c r="G40" s="14"/>
      <c r="H40" s="13"/>
      <c r="I40" s="13"/>
      <c r="J40" s="13"/>
      <c r="K40" s="14"/>
      <c r="L40" s="15"/>
      <c r="M40" s="16" t="str">
        <f t="shared" si="0"/>
        <v/>
      </c>
      <c r="N40" s="17" t="str">
        <f t="shared" ca="1" si="1"/>
        <v/>
      </c>
      <c r="O40" s="18" t="str">
        <f ca="1">IF(B40="","",IF(H40="Concluído","CONCLUÍDA",IF(H40="Cancelado","CANCELADA",IF(G40="","SEM PRAZO",IF(G40&lt;TODAY(),"ATRASADA",IF(G40&lt;=TODAY()+CONFIG!$B$2,"VENCE EM BREVE","NO PRAZO"))))))</f>
        <v/>
      </c>
      <c r="P40" s="13"/>
      <c r="Q40" s="13"/>
      <c r="R40" s="13"/>
    </row>
    <row r="41" spans="1:18">
      <c r="A41" s="12" t="s">
        <v>100</v>
      </c>
      <c r="B41" s="13"/>
      <c r="C41" s="13"/>
      <c r="D41" s="13"/>
      <c r="E41" s="13"/>
      <c r="F41" s="13"/>
      <c r="G41" s="14"/>
      <c r="H41" s="13"/>
      <c r="I41" s="13"/>
      <c r="J41" s="13"/>
      <c r="K41" s="14"/>
      <c r="L41" s="15"/>
      <c r="M41" s="16" t="str">
        <f t="shared" si="0"/>
        <v/>
      </c>
      <c r="N41" s="17" t="str">
        <f t="shared" ca="1" si="1"/>
        <v/>
      </c>
      <c r="O41" s="18" t="str">
        <f ca="1">IF(B41="","",IF(H41="Concluído","CONCLUÍDA",IF(H41="Cancelado","CANCELADA",IF(G41="","SEM PRAZO",IF(G41&lt;TODAY(),"ATRASADA",IF(G41&lt;=TODAY()+CONFIG!$B$2,"VENCE EM BREVE","NO PRAZO"))))))</f>
        <v/>
      </c>
      <c r="P41" s="13"/>
      <c r="Q41" s="13"/>
      <c r="R41" s="13"/>
    </row>
    <row r="42" spans="1:18">
      <c r="A42" s="12" t="s">
        <v>101</v>
      </c>
      <c r="B42" s="13"/>
      <c r="C42" s="13"/>
      <c r="D42" s="13"/>
      <c r="E42" s="13"/>
      <c r="F42" s="13"/>
      <c r="G42" s="14"/>
      <c r="H42" s="13"/>
      <c r="I42" s="13"/>
      <c r="J42" s="13"/>
      <c r="K42" s="14"/>
      <c r="L42" s="15"/>
      <c r="M42" s="16" t="str">
        <f t="shared" si="0"/>
        <v/>
      </c>
      <c r="N42" s="17" t="str">
        <f t="shared" ca="1" si="1"/>
        <v/>
      </c>
      <c r="O42" s="18" t="str">
        <f ca="1">IF(B42="","",IF(H42="Concluído","CONCLUÍDA",IF(H42="Cancelado","CANCELADA",IF(G42="","SEM PRAZO",IF(G42&lt;TODAY(),"ATRASADA",IF(G42&lt;=TODAY()+CONFIG!$B$2,"VENCE EM BREVE","NO PRAZO"))))))</f>
        <v/>
      </c>
      <c r="P42" s="13"/>
      <c r="Q42" s="13"/>
      <c r="R42" s="13"/>
    </row>
    <row r="43" spans="1:18">
      <c r="A43" s="12" t="s">
        <v>102</v>
      </c>
      <c r="B43" s="13"/>
      <c r="C43" s="13"/>
      <c r="D43" s="13"/>
      <c r="E43" s="13"/>
      <c r="F43" s="13"/>
      <c r="G43" s="14"/>
      <c r="H43" s="13"/>
      <c r="I43" s="13"/>
      <c r="J43" s="13"/>
      <c r="K43" s="14"/>
      <c r="L43" s="15"/>
      <c r="M43" s="16" t="str">
        <f t="shared" si="0"/>
        <v/>
      </c>
      <c r="N43" s="17" t="str">
        <f t="shared" ca="1" si="1"/>
        <v/>
      </c>
      <c r="O43" s="18" t="str">
        <f ca="1">IF(B43="","",IF(H43="Concluído","CONCLUÍDA",IF(H43="Cancelado","CANCELADA",IF(G43="","SEM PRAZO",IF(G43&lt;TODAY(),"ATRASADA",IF(G43&lt;=TODAY()+CONFIG!$B$2,"VENCE EM BREVE","NO PRAZO"))))))</f>
        <v/>
      </c>
      <c r="P43" s="13"/>
      <c r="Q43" s="13"/>
      <c r="R43" s="13"/>
    </row>
    <row r="44" spans="1:18">
      <c r="A44" s="12" t="s">
        <v>103</v>
      </c>
      <c r="B44" s="13"/>
      <c r="C44" s="13"/>
      <c r="D44" s="13"/>
      <c r="E44" s="13"/>
      <c r="F44" s="13"/>
      <c r="G44" s="14"/>
      <c r="H44" s="13"/>
      <c r="I44" s="13"/>
      <c r="J44" s="13"/>
      <c r="K44" s="14"/>
      <c r="L44" s="15"/>
      <c r="M44" s="16" t="str">
        <f t="shared" si="0"/>
        <v/>
      </c>
      <c r="N44" s="17" t="str">
        <f t="shared" ca="1" si="1"/>
        <v/>
      </c>
      <c r="O44" s="18" t="str">
        <f ca="1">IF(B44="","",IF(H44="Concluído","CONCLUÍDA",IF(H44="Cancelado","CANCELADA",IF(G44="","SEM PRAZO",IF(G44&lt;TODAY(),"ATRASADA",IF(G44&lt;=TODAY()+CONFIG!$B$2,"VENCE EM BREVE","NO PRAZO"))))))</f>
        <v/>
      </c>
      <c r="P44" s="13"/>
      <c r="Q44" s="13"/>
      <c r="R44" s="13"/>
    </row>
    <row r="45" spans="1:18">
      <c r="A45" s="12" t="s">
        <v>104</v>
      </c>
      <c r="B45" s="13"/>
      <c r="C45" s="13"/>
      <c r="D45" s="13"/>
      <c r="E45" s="13"/>
      <c r="F45" s="13"/>
      <c r="G45" s="14"/>
      <c r="H45" s="13"/>
      <c r="I45" s="13"/>
      <c r="J45" s="13"/>
      <c r="K45" s="14"/>
      <c r="L45" s="15"/>
      <c r="M45" s="16" t="str">
        <f t="shared" si="0"/>
        <v/>
      </c>
      <c r="N45" s="17" t="str">
        <f t="shared" ca="1" si="1"/>
        <v/>
      </c>
      <c r="O45" s="18" t="str">
        <f ca="1">IF(B45="","",IF(H45="Concluído","CONCLUÍDA",IF(H45="Cancelado","CANCELADA",IF(G45="","SEM PRAZO",IF(G45&lt;TODAY(),"ATRASADA",IF(G45&lt;=TODAY()+CONFIG!$B$2,"VENCE EM BREVE","NO PRAZO"))))))</f>
        <v/>
      </c>
      <c r="P45" s="13"/>
      <c r="Q45" s="13"/>
      <c r="R45" s="13"/>
    </row>
    <row r="46" spans="1:18">
      <c r="A46" s="12" t="s">
        <v>105</v>
      </c>
      <c r="B46" s="13"/>
      <c r="C46" s="13"/>
      <c r="D46" s="13"/>
      <c r="E46" s="13"/>
      <c r="F46" s="13"/>
      <c r="G46" s="14"/>
      <c r="H46" s="13"/>
      <c r="I46" s="13"/>
      <c r="J46" s="13"/>
      <c r="K46" s="14"/>
      <c r="L46" s="15"/>
      <c r="M46" s="16" t="str">
        <f t="shared" si="0"/>
        <v/>
      </c>
      <c r="N46" s="17" t="str">
        <f t="shared" ca="1" si="1"/>
        <v/>
      </c>
      <c r="O46" s="18" t="str">
        <f ca="1">IF(B46="","",IF(H46="Concluído","CONCLUÍDA",IF(H46="Cancelado","CANCELADA",IF(G46="","SEM PRAZO",IF(G46&lt;TODAY(),"ATRASADA",IF(G46&lt;=TODAY()+CONFIG!$B$2,"VENCE EM BREVE","NO PRAZO"))))))</f>
        <v/>
      </c>
      <c r="P46" s="13"/>
      <c r="Q46" s="13"/>
      <c r="R46" s="13"/>
    </row>
    <row r="47" spans="1:18">
      <c r="A47" s="12" t="s">
        <v>106</v>
      </c>
      <c r="B47" s="13"/>
      <c r="C47" s="13"/>
      <c r="D47" s="13"/>
      <c r="E47" s="13"/>
      <c r="F47" s="13"/>
      <c r="G47" s="14"/>
      <c r="H47" s="13"/>
      <c r="I47" s="13"/>
      <c r="J47" s="13"/>
      <c r="K47" s="14"/>
      <c r="L47" s="15"/>
      <c r="M47" s="16" t="str">
        <f t="shared" si="0"/>
        <v/>
      </c>
      <c r="N47" s="17" t="str">
        <f t="shared" ca="1" si="1"/>
        <v/>
      </c>
      <c r="O47" s="18" t="str">
        <f ca="1">IF(B47="","",IF(H47="Concluído","CONCLUÍDA",IF(H47="Cancelado","CANCELADA",IF(G47="","SEM PRAZO",IF(G47&lt;TODAY(),"ATRASADA",IF(G47&lt;=TODAY()+CONFIG!$B$2,"VENCE EM BREVE","NO PRAZO"))))))</f>
        <v/>
      </c>
      <c r="P47" s="13"/>
      <c r="Q47" s="13"/>
      <c r="R47" s="13"/>
    </row>
    <row r="48" spans="1:18">
      <c r="A48" s="12" t="s">
        <v>107</v>
      </c>
      <c r="B48" s="13"/>
      <c r="C48" s="13"/>
      <c r="D48" s="13"/>
      <c r="E48" s="13"/>
      <c r="F48" s="13"/>
      <c r="G48" s="14"/>
      <c r="H48" s="13"/>
      <c r="I48" s="13"/>
      <c r="J48" s="13"/>
      <c r="K48" s="14"/>
      <c r="L48" s="15"/>
      <c r="M48" s="16" t="str">
        <f t="shared" si="0"/>
        <v/>
      </c>
      <c r="N48" s="17" t="str">
        <f t="shared" ca="1" si="1"/>
        <v/>
      </c>
      <c r="O48" s="18" t="str">
        <f ca="1">IF(B48="","",IF(H48="Concluído","CONCLUÍDA",IF(H48="Cancelado","CANCELADA",IF(G48="","SEM PRAZO",IF(G48&lt;TODAY(),"ATRASADA",IF(G48&lt;=TODAY()+CONFIG!$B$2,"VENCE EM BREVE","NO PRAZO"))))))</f>
        <v/>
      </c>
      <c r="P48" s="13"/>
      <c r="Q48" s="13"/>
      <c r="R48" s="13"/>
    </row>
    <row r="49" spans="1:18">
      <c r="A49" s="12" t="s">
        <v>108</v>
      </c>
      <c r="B49" s="13"/>
      <c r="C49" s="13"/>
      <c r="D49" s="13"/>
      <c r="E49" s="13"/>
      <c r="F49" s="13"/>
      <c r="G49" s="14"/>
      <c r="H49" s="13"/>
      <c r="I49" s="13"/>
      <c r="J49" s="13"/>
      <c r="K49" s="14"/>
      <c r="L49" s="15"/>
      <c r="M49" s="16" t="str">
        <f t="shared" si="0"/>
        <v/>
      </c>
      <c r="N49" s="17" t="str">
        <f t="shared" ca="1" si="1"/>
        <v/>
      </c>
      <c r="O49" s="18" t="str">
        <f ca="1">IF(B49="","",IF(H49="Concluído","CONCLUÍDA",IF(H49="Cancelado","CANCELADA",IF(G49="","SEM PRAZO",IF(G49&lt;TODAY(),"ATRASADA",IF(G49&lt;=TODAY()+CONFIG!$B$2,"VENCE EM BREVE","NO PRAZO"))))))</f>
        <v/>
      </c>
      <c r="P49" s="13"/>
      <c r="Q49" s="13"/>
      <c r="R49" s="13"/>
    </row>
    <row r="50" spans="1:18">
      <c r="A50" s="12" t="s">
        <v>109</v>
      </c>
      <c r="B50" s="13"/>
      <c r="C50" s="13"/>
      <c r="D50" s="13"/>
      <c r="E50" s="13"/>
      <c r="F50" s="13"/>
      <c r="G50" s="14"/>
      <c r="H50" s="13"/>
      <c r="I50" s="13"/>
      <c r="J50" s="13"/>
      <c r="K50" s="14"/>
      <c r="L50" s="15"/>
      <c r="M50" s="16" t="str">
        <f t="shared" si="0"/>
        <v/>
      </c>
      <c r="N50" s="17" t="str">
        <f t="shared" ca="1" si="1"/>
        <v/>
      </c>
      <c r="O50" s="18" t="str">
        <f ca="1">IF(B50="","",IF(H50="Concluído","CONCLUÍDA",IF(H50="Cancelado","CANCELADA",IF(G50="","SEM PRAZO",IF(G50&lt;TODAY(),"ATRASADA",IF(G50&lt;=TODAY()+CONFIG!$B$2,"VENCE EM BREVE","NO PRAZO"))))))</f>
        <v/>
      </c>
      <c r="P50" s="13"/>
      <c r="Q50" s="13"/>
      <c r="R50" s="13"/>
    </row>
    <row r="51" spans="1:18">
      <c r="A51" s="12" t="s">
        <v>110</v>
      </c>
      <c r="B51" s="13"/>
      <c r="C51" s="13"/>
      <c r="D51" s="13"/>
      <c r="E51" s="13"/>
      <c r="F51" s="13"/>
      <c r="G51" s="14"/>
      <c r="H51" s="13"/>
      <c r="I51" s="13"/>
      <c r="J51" s="13"/>
      <c r="K51" s="14"/>
      <c r="L51" s="15"/>
      <c r="M51" s="16" t="str">
        <f t="shared" si="0"/>
        <v/>
      </c>
      <c r="N51" s="17" t="str">
        <f t="shared" ca="1" si="1"/>
        <v/>
      </c>
      <c r="O51" s="18" t="str">
        <f ca="1">IF(B51="","",IF(H51="Concluído","CONCLUÍDA",IF(H51="Cancelado","CANCELADA",IF(G51="","SEM PRAZO",IF(G51&lt;TODAY(),"ATRASADA",IF(G51&lt;=TODAY()+CONFIG!$B$2,"VENCE EM BREVE","NO PRAZO"))))))</f>
        <v/>
      </c>
      <c r="P51" s="13"/>
      <c r="Q51" s="13"/>
      <c r="R51" s="13"/>
    </row>
    <row r="52" spans="1:18">
      <c r="A52" s="12" t="s">
        <v>111</v>
      </c>
      <c r="B52" s="13"/>
      <c r="C52" s="13"/>
      <c r="D52" s="13"/>
      <c r="E52" s="13"/>
      <c r="F52" s="13"/>
      <c r="G52" s="14"/>
      <c r="H52" s="13"/>
      <c r="I52" s="13"/>
      <c r="J52" s="13"/>
      <c r="K52" s="14"/>
      <c r="L52" s="15"/>
      <c r="M52" s="16" t="str">
        <f t="shared" si="0"/>
        <v/>
      </c>
      <c r="N52" s="17" t="str">
        <f t="shared" ca="1" si="1"/>
        <v/>
      </c>
      <c r="O52" s="18" t="str">
        <f ca="1">IF(B52="","",IF(H52="Concluído","CONCLUÍDA",IF(H52="Cancelado","CANCELADA",IF(G52="","SEM PRAZO",IF(G52&lt;TODAY(),"ATRASADA",IF(G52&lt;=TODAY()+CONFIG!$B$2,"VENCE EM BREVE","NO PRAZO"))))))</f>
        <v/>
      </c>
      <c r="P52" s="13"/>
      <c r="Q52" s="13"/>
      <c r="R52" s="13"/>
    </row>
    <row r="53" spans="1:18">
      <c r="A53" s="12" t="s">
        <v>112</v>
      </c>
      <c r="B53" s="13"/>
      <c r="C53" s="13"/>
      <c r="D53" s="13"/>
      <c r="E53" s="13"/>
      <c r="F53" s="13"/>
      <c r="G53" s="14"/>
      <c r="H53" s="13"/>
      <c r="I53" s="13"/>
      <c r="J53" s="13"/>
      <c r="K53" s="14"/>
      <c r="L53" s="15"/>
      <c r="M53" s="16" t="str">
        <f t="shared" si="0"/>
        <v/>
      </c>
      <c r="N53" s="17" t="str">
        <f t="shared" ca="1" si="1"/>
        <v/>
      </c>
      <c r="O53" s="18" t="str">
        <f ca="1">IF(B53="","",IF(H53="Concluído","CONCLUÍDA",IF(H53="Cancelado","CANCELADA",IF(G53="","SEM PRAZO",IF(G53&lt;TODAY(),"ATRASADA",IF(G53&lt;=TODAY()+CONFIG!$B$2,"VENCE EM BREVE","NO PRAZO"))))))</f>
        <v/>
      </c>
      <c r="P53" s="13"/>
      <c r="Q53" s="13"/>
      <c r="R53" s="13"/>
    </row>
    <row r="54" spans="1:18">
      <c r="A54" s="12" t="s">
        <v>113</v>
      </c>
      <c r="B54" s="13"/>
      <c r="C54" s="13"/>
      <c r="D54" s="13"/>
      <c r="E54" s="13"/>
      <c r="F54" s="13"/>
      <c r="G54" s="14"/>
      <c r="H54" s="13"/>
      <c r="I54" s="13"/>
      <c r="J54" s="13"/>
      <c r="K54" s="14"/>
      <c r="L54" s="15"/>
      <c r="M54" s="16" t="str">
        <f t="shared" si="0"/>
        <v/>
      </c>
      <c r="N54" s="17" t="str">
        <f t="shared" ca="1" si="1"/>
        <v/>
      </c>
      <c r="O54" s="18" t="str">
        <f ca="1">IF(B54="","",IF(H54="Concluído","CONCLUÍDA",IF(H54="Cancelado","CANCELADA",IF(G54="","SEM PRAZO",IF(G54&lt;TODAY(),"ATRASADA",IF(G54&lt;=TODAY()+CONFIG!$B$2,"VENCE EM BREVE","NO PRAZO"))))))</f>
        <v/>
      </c>
      <c r="P54" s="13"/>
      <c r="Q54" s="13"/>
      <c r="R54" s="13"/>
    </row>
    <row r="55" spans="1:18">
      <c r="A55" s="12" t="s">
        <v>114</v>
      </c>
      <c r="B55" s="13"/>
      <c r="C55" s="13"/>
      <c r="D55" s="13"/>
      <c r="E55" s="13"/>
      <c r="F55" s="13"/>
      <c r="G55" s="14"/>
      <c r="H55" s="13"/>
      <c r="I55" s="13"/>
      <c r="J55" s="13"/>
      <c r="K55" s="14"/>
      <c r="L55" s="15"/>
      <c r="M55" s="16" t="str">
        <f t="shared" si="0"/>
        <v/>
      </c>
      <c r="N55" s="17" t="str">
        <f t="shared" ca="1" si="1"/>
        <v/>
      </c>
      <c r="O55" s="18" t="str">
        <f ca="1">IF(B55="","",IF(H55="Concluído","CONCLUÍDA",IF(H55="Cancelado","CANCELADA",IF(G55="","SEM PRAZO",IF(G55&lt;TODAY(),"ATRASADA",IF(G55&lt;=TODAY()+CONFIG!$B$2,"VENCE EM BREVE","NO PRAZO"))))))</f>
        <v/>
      </c>
      <c r="P55" s="13"/>
      <c r="Q55" s="13"/>
      <c r="R55" s="13"/>
    </row>
    <row r="56" spans="1:18">
      <c r="A56" s="12" t="s">
        <v>115</v>
      </c>
      <c r="B56" s="13"/>
      <c r="C56" s="13"/>
      <c r="D56" s="13"/>
      <c r="E56" s="13"/>
      <c r="F56" s="13"/>
      <c r="G56" s="14"/>
      <c r="H56" s="13"/>
      <c r="I56" s="13"/>
      <c r="J56" s="13"/>
      <c r="K56" s="14"/>
      <c r="L56" s="15"/>
      <c r="M56" s="16" t="str">
        <f t="shared" si="0"/>
        <v/>
      </c>
      <c r="N56" s="17" t="str">
        <f t="shared" ca="1" si="1"/>
        <v/>
      </c>
      <c r="O56" s="18" t="str">
        <f ca="1">IF(B56="","",IF(H56="Concluído","CONCLUÍDA",IF(H56="Cancelado","CANCELADA",IF(G56="","SEM PRAZO",IF(G56&lt;TODAY(),"ATRASADA",IF(G56&lt;=TODAY()+CONFIG!$B$2,"VENCE EM BREVE","NO PRAZO"))))))</f>
        <v/>
      </c>
      <c r="P56" s="13"/>
      <c r="Q56" s="13"/>
      <c r="R56" s="13"/>
    </row>
    <row r="57" spans="1:18">
      <c r="A57" s="12" t="s">
        <v>116</v>
      </c>
      <c r="B57" s="13"/>
      <c r="C57" s="13"/>
      <c r="D57" s="13"/>
      <c r="E57" s="13"/>
      <c r="F57" s="13"/>
      <c r="G57" s="14"/>
      <c r="H57" s="13"/>
      <c r="I57" s="13"/>
      <c r="J57" s="13"/>
      <c r="K57" s="14"/>
      <c r="L57" s="15"/>
      <c r="M57" s="16" t="str">
        <f t="shared" si="0"/>
        <v/>
      </c>
      <c r="N57" s="17" t="str">
        <f t="shared" ca="1" si="1"/>
        <v/>
      </c>
      <c r="O57" s="18" t="str">
        <f ca="1">IF(B57="","",IF(H57="Concluído","CONCLUÍDA",IF(H57="Cancelado","CANCELADA",IF(G57="","SEM PRAZO",IF(G57&lt;TODAY(),"ATRASADA",IF(G57&lt;=TODAY()+CONFIG!$B$2,"VENCE EM BREVE","NO PRAZO"))))))</f>
        <v/>
      </c>
      <c r="P57" s="13"/>
      <c r="Q57" s="13"/>
      <c r="R57" s="13"/>
    </row>
    <row r="58" spans="1:18">
      <c r="A58" s="12" t="s">
        <v>117</v>
      </c>
      <c r="B58" s="13"/>
      <c r="C58" s="13"/>
      <c r="D58" s="13"/>
      <c r="E58" s="13"/>
      <c r="F58" s="13"/>
      <c r="G58" s="14"/>
      <c r="H58" s="13"/>
      <c r="I58" s="13"/>
      <c r="J58" s="13"/>
      <c r="K58" s="14"/>
      <c r="L58" s="15"/>
      <c r="M58" s="16" t="str">
        <f t="shared" si="0"/>
        <v/>
      </c>
      <c r="N58" s="17" t="str">
        <f t="shared" ca="1" si="1"/>
        <v/>
      </c>
      <c r="O58" s="18" t="str">
        <f ca="1">IF(B58="","",IF(H58="Concluído","CONCLUÍDA",IF(H58="Cancelado","CANCELADA",IF(G58="","SEM PRAZO",IF(G58&lt;TODAY(),"ATRASADA",IF(G58&lt;=TODAY()+CONFIG!$B$2,"VENCE EM BREVE","NO PRAZO"))))))</f>
        <v/>
      </c>
      <c r="P58" s="13"/>
      <c r="Q58" s="13"/>
      <c r="R58" s="13"/>
    </row>
    <row r="59" spans="1:18">
      <c r="A59" s="12" t="s">
        <v>118</v>
      </c>
      <c r="B59" s="13"/>
      <c r="C59" s="13"/>
      <c r="D59" s="13"/>
      <c r="E59" s="13"/>
      <c r="F59" s="13"/>
      <c r="G59" s="14"/>
      <c r="H59" s="13"/>
      <c r="I59" s="13"/>
      <c r="J59" s="13"/>
      <c r="K59" s="14"/>
      <c r="L59" s="15"/>
      <c r="M59" s="16" t="str">
        <f t="shared" si="0"/>
        <v/>
      </c>
      <c r="N59" s="17" t="str">
        <f t="shared" ca="1" si="1"/>
        <v/>
      </c>
      <c r="O59" s="18" t="str">
        <f ca="1">IF(B59="","",IF(H59="Concluído","CONCLUÍDA",IF(H59="Cancelado","CANCELADA",IF(G59="","SEM PRAZO",IF(G59&lt;TODAY(),"ATRASADA",IF(G59&lt;=TODAY()+CONFIG!$B$2,"VENCE EM BREVE","NO PRAZO"))))))</f>
        <v/>
      </c>
      <c r="P59" s="13"/>
      <c r="Q59" s="13"/>
      <c r="R59" s="13"/>
    </row>
    <row r="60" spans="1:18">
      <c r="A60" s="12" t="s">
        <v>119</v>
      </c>
      <c r="B60" s="13"/>
      <c r="C60" s="13"/>
      <c r="D60" s="13"/>
      <c r="E60" s="13"/>
      <c r="F60" s="13"/>
      <c r="G60" s="14"/>
      <c r="H60" s="13"/>
      <c r="I60" s="13"/>
      <c r="J60" s="13"/>
      <c r="K60" s="14"/>
      <c r="L60" s="15"/>
      <c r="M60" s="16" t="str">
        <f t="shared" si="0"/>
        <v/>
      </c>
      <c r="N60" s="17" t="str">
        <f t="shared" ca="1" si="1"/>
        <v/>
      </c>
      <c r="O60" s="18" t="str">
        <f ca="1">IF(B60="","",IF(H60="Concluído","CONCLUÍDA",IF(H60="Cancelado","CANCELADA",IF(G60="","SEM PRAZO",IF(G60&lt;TODAY(),"ATRASADA",IF(G60&lt;=TODAY()+CONFIG!$B$2,"VENCE EM BREVE","NO PRAZO"))))))</f>
        <v/>
      </c>
      <c r="P60" s="13"/>
      <c r="Q60" s="13"/>
      <c r="R60" s="13"/>
    </row>
    <row r="61" spans="1:18">
      <c r="A61" s="12" t="s">
        <v>120</v>
      </c>
      <c r="B61" s="13"/>
      <c r="C61" s="13"/>
      <c r="D61" s="13"/>
      <c r="E61" s="13"/>
      <c r="F61" s="13"/>
      <c r="G61" s="14"/>
      <c r="H61" s="13"/>
      <c r="I61" s="13"/>
      <c r="J61" s="13"/>
      <c r="K61" s="14"/>
      <c r="L61" s="15"/>
      <c r="M61" s="16" t="str">
        <f t="shared" si="0"/>
        <v/>
      </c>
      <c r="N61" s="17" t="str">
        <f t="shared" ca="1" si="1"/>
        <v/>
      </c>
      <c r="O61" s="18" t="str">
        <f ca="1">IF(B61="","",IF(H61="Concluído","CONCLUÍDA",IF(H61="Cancelado","CANCELADA",IF(G61="","SEM PRAZO",IF(G61&lt;TODAY(),"ATRASADA",IF(G61&lt;=TODAY()+CONFIG!$B$2,"VENCE EM BREVE","NO PRAZO"))))))</f>
        <v/>
      </c>
      <c r="P61" s="13"/>
      <c r="Q61" s="13"/>
      <c r="R61" s="13"/>
    </row>
    <row r="62" spans="1:18">
      <c r="A62" s="12" t="s">
        <v>121</v>
      </c>
      <c r="B62" s="13"/>
      <c r="C62" s="13"/>
      <c r="D62" s="13"/>
      <c r="E62" s="13"/>
      <c r="F62" s="13"/>
      <c r="G62" s="14"/>
      <c r="H62" s="13"/>
      <c r="I62" s="13"/>
      <c r="J62" s="13"/>
      <c r="K62" s="14"/>
      <c r="L62" s="15"/>
      <c r="M62" s="16" t="str">
        <f t="shared" si="0"/>
        <v/>
      </c>
      <c r="N62" s="17" t="str">
        <f t="shared" ca="1" si="1"/>
        <v/>
      </c>
      <c r="O62" s="18" t="str">
        <f ca="1">IF(B62="","",IF(H62="Concluído","CONCLUÍDA",IF(H62="Cancelado","CANCELADA",IF(G62="","SEM PRAZO",IF(G62&lt;TODAY(),"ATRASADA",IF(G62&lt;=TODAY()+CONFIG!$B$2,"VENCE EM BREVE","NO PRAZO"))))))</f>
        <v/>
      </c>
      <c r="P62" s="13"/>
      <c r="Q62" s="13"/>
      <c r="R62" s="13"/>
    </row>
    <row r="63" spans="1:18">
      <c r="A63" s="12" t="s">
        <v>122</v>
      </c>
      <c r="B63" s="13"/>
      <c r="C63" s="13"/>
      <c r="D63" s="13"/>
      <c r="E63" s="13"/>
      <c r="F63" s="13"/>
      <c r="G63" s="14"/>
      <c r="H63" s="13"/>
      <c r="I63" s="13"/>
      <c r="J63" s="13"/>
      <c r="K63" s="14"/>
      <c r="L63" s="15"/>
      <c r="M63" s="16" t="str">
        <f t="shared" si="0"/>
        <v/>
      </c>
      <c r="N63" s="17" t="str">
        <f t="shared" ca="1" si="1"/>
        <v/>
      </c>
      <c r="O63" s="18" t="str">
        <f ca="1">IF(B63="","",IF(H63="Concluído","CONCLUÍDA",IF(H63="Cancelado","CANCELADA",IF(G63="","SEM PRAZO",IF(G63&lt;TODAY(),"ATRASADA",IF(G63&lt;=TODAY()+CONFIG!$B$2,"VENCE EM BREVE","NO PRAZO"))))))</f>
        <v/>
      </c>
      <c r="P63" s="13"/>
      <c r="Q63" s="13"/>
      <c r="R63" s="13"/>
    </row>
    <row r="64" spans="1:18">
      <c r="A64" s="12" t="s">
        <v>123</v>
      </c>
      <c r="B64" s="13"/>
      <c r="C64" s="13"/>
      <c r="D64" s="13"/>
      <c r="E64" s="13"/>
      <c r="F64" s="13"/>
      <c r="G64" s="14"/>
      <c r="H64" s="13"/>
      <c r="I64" s="13"/>
      <c r="J64" s="13"/>
      <c r="K64" s="14"/>
      <c r="L64" s="15"/>
      <c r="M64" s="16" t="str">
        <f t="shared" si="0"/>
        <v/>
      </c>
      <c r="N64" s="17" t="str">
        <f t="shared" ca="1" si="1"/>
        <v/>
      </c>
      <c r="O64" s="18" t="str">
        <f ca="1">IF(B64="","",IF(H64="Concluído","CONCLUÍDA",IF(H64="Cancelado","CANCELADA",IF(G64="","SEM PRAZO",IF(G64&lt;TODAY(),"ATRASADA",IF(G64&lt;=TODAY()+CONFIG!$B$2,"VENCE EM BREVE","NO PRAZO"))))))</f>
        <v/>
      </c>
      <c r="P64" s="13"/>
      <c r="Q64" s="13"/>
      <c r="R64" s="13"/>
    </row>
    <row r="65" spans="1:18">
      <c r="A65" s="12" t="s">
        <v>124</v>
      </c>
      <c r="B65" s="13"/>
      <c r="C65" s="13"/>
      <c r="D65" s="13"/>
      <c r="E65" s="13"/>
      <c r="F65" s="13"/>
      <c r="G65" s="14"/>
      <c r="H65" s="13"/>
      <c r="I65" s="13"/>
      <c r="J65" s="13"/>
      <c r="K65" s="14"/>
      <c r="L65" s="15"/>
      <c r="M65" s="16" t="str">
        <f t="shared" si="0"/>
        <v/>
      </c>
      <c r="N65" s="17" t="str">
        <f t="shared" ca="1" si="1"/>
        <v/>
      </c>
      <c r="O65" s="18" t="str">
        <f ca="1">IF(B65="","",IF(H65="Concluído","CONCLUÍDA",IF(H65="Cancelado","CANCELADA",IF(G65="","SEM PRAZO",IF(G65&lt;TODAY(),"ATRASADA",IF(G65&lt;=TODAY()+CONFIG!$B$2,"VENCE EM BREVE","NO PRAZO"))))))</f>
        <v/>
      </c>
      <c r="P65" s="13"/>
      <c r="Q65" s="13"/>
      <c r="R65" s="13"/>
    </row>
    <row r="66" spans="1:18">
      <c r="A66" s="12" t="s">
        <v>125</v>
      </c>
      <c r="B66" s="13"/>
      <c r="C66" s="13"/>
      <c r="D66" s="13"/>
      <c r="E66" s="13"/>
      <c r="F66" s="13"/>
      <c r="G66" s="14"/>
      <c r="H66" s="13"/>
      <c r="I66" s="13"/>
      <c r="J66" s="13"/>
      <c r="K66" s="14"/>
      <c r="L66" s="15"/>
      <c r="M66" s="16" t="str">
        <f t="shared" si="0"/>
        <v/>
      </c>
      <c r="N66" s="17" t="str">
        <f t="shared" ca="1" si="1"/>
        <v/>
      </c>
      <c r="O66" s="18" t="str">
        <f ca="1">IF(B66="","",IF(H66="Concluído","CONCLUÍDA",IF(H66="Cancelado","CANCELADA",IF(G66="","SEM PRAZO",IF(G66&lt;TODAY(),"ATRASADA",IF(G66&lt;=TODAY()+CONFIG!$B$2,"VENCE EM BREVE","NO PRAZO"))))))</f>
        <v/>
      </c>
      <c r="P66" s="13"/>
      <c r="Q66" s="13"/>
      <c r="R66" s="13"/>
    </row>
    <row r="67" spans="1:18">
      <c r="A67" s="12" t="s">
        <v>126</v>
      </c>
      <c r="B67" s="13"/>
      <c r="C67" s="13"/>
      <c r="D67" s="13"/>
      <c r="E67" s="13"/>
      <c r="F67" s="13"/>
      <c r="G67" s="14"/>
      <c r="H67" s="13"/>
      <c r="I67" s="13"/>
      <c r="J67" s="13"/>
      <c r="K67" s="14"/>
      <c r="L67" s="15"/>
      <c r="M67" s="16" t="str">
        <f t="shared" si="0"/>
        <v/>
      </c>
      <c r="N67" s="17" t="str">
        <f t="shared" ca="1" si="1"/>
        <v/>
      </c>
      <c r="O67" s="18" t="str">
        <f ca="1">IF(B67="","",IF(H67="Concluído","CONCLUÍDA",IF(H67="Cancelado","CANCELADA",IF(G67="","SEM PRAZO",IF(G67&lt;TODAY(),"ATRASADA",IF(G67&lt;=TODAY()+CONFIG!$B$2,"VENCE EM BREVE","NO PRAZO"))))))</f>
        <v/>
      </c>
      <c r="P67" s="13"/>
      <c r="Q67" s="13"/>
      <c r="R67" s="13"/>
    </row>
    <row r="68" spans="1:18">
      <c r="A68" s="12" t="s">
        <v>127</v>
      </c>
      <c r="B68" s="13"/>
      <c r="C68" s="13"/>
      <c r="D68" s="13"/>
      <c r="E68" s="13"/>
      <c r="F68" s="13"/>
      <c r="G68" s="14"/>
      <c r="H68" s="13"/>
      <c r="I68" s="13"/>
      <c r="J68" s="13"/>
      <c r="K68" s="14"/>
      <c r="L68" s="15"/>
      <c r="M68" s="16" t="str">
        <f t="shared" si="0"/>
        <v/>
      </c>
      <c r="N68" s="17" t="str">
        <f t="shared" ca="1" si="1"/>
        <v/>
      </c>
      <c r="O68" s="18" t="str">
        <f ca="1">IF(B68="","",IF(H68="Concluído","CONCLUÍDA",IF(H68="Cancelado","CANCELADA",IF(G68="","SEM PRAZO",IF(G68&lt;TODAY(),"ATRASADA",IF(G68&lt;=TODAY()+CONFIG!$B$2,"VENCE EM BREVE","NO PRAZO"))))))</f>
        <v/>
      </c>
      <c r="P68" s="13"/>
      <c r="Q68" s="13"/>
      <c r="R68" s="13"/>
    </row>
    <row r="69" spans="1:18">
      <c r="A69" s="12" t="s">
        <v>128</v>
      </c>
      <c r="B69" s="13"/>
      <c r="C69" s="13"/>
      <c r="D69" s="13"/>
      <c r="E69" s="13"/>
      <c r="F69" s="13"/>
      <c r="G69" s="14"/>
      <c r="H69" s="13"/>
      <c r="I69" s="13"/>
      <c r="J69" s="13"/>
      <c r="K69" s="14"/>
      <c r="L69" s="15"/>
      <c r="M69" s="16" t="str">
        <f t="shared" si="0"/>
        <v/>
      </c>
      <c r="N69" s="17" t="str">
        <f t="shared" ca="1" si="1"/>
        <v/>
      </c>
      <c r="O69" s="18" t="str">
        <f ca="1">IF(B69="","",IF(H69="Concluído","CONCLUÍDA",IF(H69="Cancelado","CANCELADA",IF(G69="","SEM PRAZO",IF(G69&lt;TODAY(),"ATRASADA",IF(G69&lt;=TODAY()+CONFIG!$B$2,"VENCE EM BREVE","NO PRAZO"))))))</f>
        <v/>
      </c>
      <c r="P69" s="13"/>
      <c r="Q69" s="13"/>
      <c r="R69" s="13"/>
    </row>
    <row r="70" spans="1:18">
      <c r="A70" s="12" t="s">
        <v>129</v>
      </c>
      <c r="B70" s="13"/>
      <c r="C70" s="13"/>
      <c r="D70" s="13"/>
      <c r="E70" s="13"/>
      <c r="F70" s="13"/>
      <c r="G70" s="14"/>
      <c r="H70" s="13"/>
      <c r="I70" s="13"/>
      <c r="J70" s="13"/>
      <c r="K70" s="14"/>
      <c r="L70" s="15"/>
      <c r="M70" s="16" t="str">
        <f t="shared" ref="M70:M133" si="2">IF(OR(B70="",G70="",H70&lt;&gt;"Concluído",I70="",I70="Não recorrente",I70="Conforme contrato"),"",IF(I70="Diária",G70+1,IF(I70="Semanal",G70+7,IF(I70="Quinzenal",G70+15,IF(I70="Mensal",EDATE(G70,1),IF(I70="Bimestral",EDATE(G70,2),IF(I70="Trimestral",EDATE(G70,3),IF(I70="Semestral",EDATE(G70,6),IF(I70="Anual",EDATE(G70,12),"")))))))))</f>
        <v/>
      </c>
      <c r="N70" s="17" t="str">
        <f t="shared" ref="N70:N133" ca="1" si="3">IF(OR(B70="",G70="",H70="Concluído",H70="Cancelado"),"",G70-TODAY())</f>
        <v/>
      </c>
      <c r="O70" s="18" t="str">
        <f ca="1">IF(B70="","",IF(H70="Concluído","CONCLUÍDA",IF(H70="Cancelado","CANCELADA",IF(G70="","SEM PRAZO",IF(G70&lt;TODAY(),"ATRASADA",IF(G70&lt;=TODAY()+CONFIG!$B$2,"VENCE EM BREVE","NO PRAZO"))))))</f>
        <v/>
      </c>
      <c r="P70" s="13"/>
      <c r="Q70" s="13"/>
      <c r="R70" s="13"/>
    </row>
    <row r="71" spans="1:18">
      <c r="A71" s="12" t="s">
        <v>130</v>
      </c>
      <c r="B71" s="13"/>
      <c r="C71" s="13"/>
      <c r="D71" s="13"/>
      <c r="E71" s="13"/>
      <c r="F71" s="13"/>
      <c r="G71" s="14"/>
      <c r="H71" s="13"/>
      <c r="I71" s="13"/>
      <c r="J71" s="13"/>
      <c r="K71" s="14"/>
      <c r="L71" s="15"/>
      <c r="M71" s="16" t="str">
        <f t="shared" si="2"/>
        <v/>
      </c>
      <c r="N71" s="17" t="str">
        <f t="shared" ca="1" si="3"/>
        <v/>
      </c>
      <c r="O71" s="18" t="str">
        <f ca="1">IF(B71="","",IF(H71="Concluído","CONCLUÍDA",IF(H71="Cancelado","CANCELADA",IF(G71="","SEM PRAZO",IF(G71&lt;TODAY(),"ATRASADA",IF(G71&lt;=TODAY()+CONFIG!$B$2,"VENCE EM BREVE","NO PRAZO"))))))</f>
        <v/>
      </c>
      <c r="P71" s="13"/>
      <c r="Q71" s="13"/>
      <c r="R71" s="13"/>
    </row>
    <row r="72" spans="1:18">
      <c r="A72" s="12" t="s">
        <v>131</v>
      </c>
      <c r="B72" s="13"/>
      <c r="C72" s="13"/>
      <c r="D72" s="13"/>
      <c r="E72" s="13"/>
      <c r="F72" s="13"/>
      <c r="G72" s="14"/>
      <c r="H72" s="13"/>
      <c r="I72" s="13"/>
      <c r="J72" s="13"/>
      <c r="K72" s="14"/>
      <c r="L72" s="15"/>
      <c r="M72" s="16" t="str">
        <f t="shared" si="2"/>
        <v/>
      </c>
      <c r="N72" s="17" t="str">
        <f t="shared" ca="1" si="3"/>
        <v/>
      </c>
      <c r="O72" s="18" t="str">
        <f ca="1">IF(B72="","",IF(H72="Concluído","CONCLUÍDA",IF(H72="Cancelado","CANCELADA",IF(G72="","SEM PRAZO",IF(G72&lt;TODAY(),"ATRASADA",IF(G72&lt;=TODAY()+CONFIG!$B$2,"VENCE EM BREVE","NO PRAZO"))))))</f>
        <v/>
      </c>
      <c r="P72" s="13"/>
      <c r="Q72" s="13"/>
      <c r="R72" s="13"/>
    </row>
    <row r="73" spans="1:18">
      <c r="A73" s="12" t="s">
        <v>132</v>
      </c>
      <c r="B73" s="13"/>
      <c r="C73" s="13"/>
      <c r="D73" s="13"/>
      <c r="E73" s="13"/>
      <c r="F73" s="13"/>
      <c r="G73" s="14"/>
      <c r="H73" s="13"/>
      <c r="I73" s="13"/>
      <c r="J73" s="13"/>
      <c r="K73" s="14"/>
      <c r="L73" s="15"/>
      <c r="M73" s="16" t="str">
        <f t="shared" si="2"/>
        <v/>
      </c>
      <c r="N73" s="17" t="str">
        <f t="shared" ca="1" si="3"/>
        <v/>
      </c>
      <c r="O73" s="18" t="str">
        <f ca="1">IF(B73="","",IF(H73="Concluído","CONCLUÍDA",IF(H73="Cancelado","CANCELADA",IF(G73="","SEM PRAZO",IF(G73&lt;TODAY(),"ATRASADA",IF(G73&lt;=TODAY()+CONFIG!$B$2,"VENCE EM BREVE","NO PRAZO"))))))</f>
        <v/>
      </c>
      <c r="P73" s="13"/>
      <c r="Q73" s="13"/>
      <c r="R73" s="13"/>
    </row>
    <row r="74" spans="1:18">
      <c r="A74" s="12" t="s">
        <v>133</v>
      </c>
      <c r="B74" s="13"/>
      <c r="C74" s="13"/>
      <c r="D74" s="13"/>
      <c r="E74" s="13"/>
      <c r="F74" s="13"/>
      <c r="G74" s="14"/>
      <c r="H74" s="13"/>
      <c r="I74" s="13"/>
      <c r="J74" s="13"/>
      <c r="K74" s="14"/>
      <c r="L74" s="15"/>
      <c r="M74" s="16" t="str">
        <f t="shared" si="2"/>
        <v/>
      </c>
      <c r="N74" s="17" t="str">
        <f t="shared" ca="1" si="3"/>
        <v/>
      </c>
      <c r="O74" s="18" t="str">
        <f ca="1">IF(B74="","",IF(H74="Concluído","CONCLUÍDA",IF(H74="Cancelado","CANCELADA",IF(G74="","SEM PRAZO",IF(G74&lt;TODAY(),"ATRASADA",IF(G74&lt;=TODAY()+CONFIG!$B$2,"VENCE EM BREVE","NO PRAZO"))))))</f>
        <v/>
      </c>
      <c r="P74" s="13"/>
      <c r="Q74" s="13"/>
      <c r="R74" s="13"/>
    </row>
    <row r="75" spans="1:18">
      <c r="A75" s="12" t="s">
        <v>134</v>
      </c>
      <c r="B75" s="13"/>
      <c r="C75" s="13"/>
      <c r="D75" s="13"/>
      <c r="E75" s="13"/>
      <c r="F75" s="13"/>
      <c r="G75" s="14"/>
      <c r="H75" s="13"/>
      <c r="I75" s="13"/>
      <c r="J75" s="13"/>
      <c r="K75" s="14"/>
      <c r="L75" s="15"/>
      <c r="M75" s="16" t="str">
        <f t="shared" si="2"/>
        <v/>
      </c>
      <c r="N75" s="17" t="str">
        <f t="shared" ca="1" si="3"/>
        <v/>
      </c>
      <c r="O75" s="18" t="str">
        <f ca="1">IF(B75="","",IF(H75="Concluído","CONCLUÍDA",IF(H75="Cancelado","CANCELADA",IF(G75="","SEM PRAZO",IF(G75&lt;TODAY(),"ATRASADA",IF(G75&lt;=TODAY()+CONFIG!$B$2,"VENCE EM BREVE","NO PRAZO"))))))</f>
        <v/>
      </c>
      <c r="P75" s="13"/>
      <c r="Q75" s="13"/>
      <c r="R75" s="13"/>
    </row>
    <row r="76" spans="1:18">
      <c r="A76" s="12" t="s">
        <v>135</v>
      </c>
      <c r="B76" s="13"/>
      <c r="C76" s="13"/>
      <c r="D76" s="13"/>
      <c r="E76" s="13"/>
      <c r="F76" s="13"/>
      <c r="G76" s="14"/>
      <c r="H76" s="13"/>
      <c r="I76" s="13"/>
      <c r="J76" s="13"/>
      <c r="K76" s="14"/>
      <c r="L76" s="15"/>
      <c r="M76" s="16" t="str">
        <f t="shared" si="2"/>
        <v/>
      </c>
      <c r="N76" s="17" t="str">
        <f t="shared" ca="1" si="3"/>
        <v/>
      </c>
      <c r="O76" s="18" t="str">
        <f ca="1">IF(B76="","",IF(H76="Concluído","CONCLUÍDA",IF(H76="Cancelado","CANCELADA",IF(G76="","SEM PRAZO",IF(G76&lt;TODAY(),"ATRASADA",IF(G76&lt;=TODAY()+CONFIG!$B$2,"VENCE EM BREVE","NO PRAZO"))))))</f>
        <v/>
      </c>
      <c r="P76" s="13"/>
      <c r="Q76" s="13"/>
      <c r="R76" s="13"/>
    </row>
    <row r="77" spans="1:18">
      <c r="A77" s="12" t="s">
        <v>136</v>
      </c>
      <c r="B77" s="13"/>
      <c r="C77" s="13"/>
      <c r="D77" s="13"/>
      <c r="E77" s="13"/>
      <c r="F77" s="13"/>
      <c r="G77" s="14"/>
      <c r="H77" s="13"/>
      <c r="I77" s="13"/>
      <c r="J77" s="13"/>
      <c r="K77" s="14"/>
      <c r="L77" s="15"/>
      <c r="M77" s="16" t="str">
        <f t="shared" si="2"/>
        <v/>
      </c>
      <c r="N77" s="17" t="str">
        <f t="shared" ca="1" si="3"/>
        <v/>
      </c>
      <c r="O77" s="18" t="str">
        <f ca="1">IF(B77="","",IF(H77="Concluído","CONCLUÍDA",IF(H77="Cancelado","CANCELADA",IF(G77="","SEM PRAZO",IF(G77&lt;TODAY(),"ATRASADA",IF(G77&lt;=TODAY()+CONFIG!$B$2,"VENCE EM BREVE","NO PRAZO"))))))</f>
        <v/>
      </c>
      <c r="P77" s="13"/>
      <c r="Q77" s="13"/>
      <c r="R77" s="13"/>
    </row>
    <row r="78" spans="1:18">
      <c r="A78" s="12" t="s">
        <v>137</v>
      </c>
      <c r="B78" s="13"/>
      <c r="C78" s="13"/>
      <c r="D78" s="13"/>
      <c r="E78" s="13"/>
      <c r="F78" s="13"/>
      <c r="G78" s="14"/>
      <c r="H78" s="13"/>
      <c r="I78" s="13"/>
      <c r="J78" s="13"/>
      <c r="K78" s="14"/>
      <c r="L78" s="15"/>
      <c r="M78" s="16" t="str">
        <f t="shared" si="2"/>
        <v/>
      </c>
      <c r="N78" s="17" t="str">
        <f t="shared" ca="1" si="3"/>
        <v/>
      </c>
      <c r="O78" s="18" t="str">
        <f ca="1">IF(B78="","",IF(H78="Concluído","CONCLUÍDA",IF(H78="Cancelado","CANCELADA",IF(G78="","SEM PRAZO",IF(G78&lt;TODAY(),"ATRASADA",IF(G78&lt;=TODAY()+CONFIG!$B$2,"VENCE EM BREVE","NO PRAZO"))))))</f>
        <v/>
      </c>
      <c r="P78" s="13"/>
      <c r="Q78" s="13"/>
      <c r="R78" s="13"/>
    </row>
    <row r="79" spans="1:18">
      <c r="A79" s="12" t="s">
        <v>138</v>
      </c>
      <c r="B79" s="13"/>
      <c r="C79" s="13"/>
      <c r="D79" s="13"/>
      <c r="E79" s="13"/>
      <c r="F79" s="13"/>
      <c r="G79" s="14"/>
      <c r="H79" s="13"/>
      <c r="I79" s="13"/>
      <c r="J79" s="13"/>
      <c r="K79" s="14"/>
      <c r="L79" s="15"/>
      <c r="M79" s="16" t="str">
        <f t="shared" si="2"/>
        <v/>
      </c>
      <c r="N79" s="17" t="str">
        <f t="shared" ca="1" si="3"/>
        <v/>
      </c>
      <c r="O79" s="18" t="str">
        <f ca="1">IF(B79="","",IF(H79="Concluído","CONCLUÍDA",IF(H79="Cancelado","CANCELADA",IF(G79="","SEM PRAZO",IF(G79&lt;TODAY(),"ATRASADA",IF(G79&lt;=TODAY()+CONFIG!$B$2,"VENCE EM BREVE","NO PRAZO"))))))</f>
        <v/>
      </c>
      <c r="P79" s="13"/>
      <c r="Q79" s="13"/>
      <c r="R79" s="13"/>
    </row>
    <row r="80" spans="1:18">
      <c r="A80" s="12" t="s">
        <v>139</v>
      </c>
      <c r="B80" s="13"/>
      <c r="C80" s="13"/>
      <c r="D80" s="13"/>
      <c r="E80" s="13"/>
      <c r="F80" s="13"/>
      <c r="G80" s="14"/>
      <c r="H80" s="13"/>
      <c r="I80" s="13"/>
      <c r="J80" s="13"/>
      <c r="K80" s="14"/>
      <c r="L80" s="15"/>
      <c r="M80" s="16" t="str">
        <f t="shared" si="2"/>
        <v/>
      </c>
      <c r="N80" s="17" t="str">
        <f t="shared" ca="1" si="3"/>
        <v/>
      </c>
      <c r="O80" s="18" t="str">
        <f ca="1">IF(B80="","",IF(H80="Concluído","CONCLUÍDA",IF(H80="Cancelado","CANCELADA",IF(G80="","SEM PRAZO",IF(G80&lt;TODAY(),"ATRASADA",IF(G80&lt;=TODAY()+CONFIG!$B$2,"VENCE EM BREVE","NO PRAZO"))))))</f>
        <v/>
      </c>
      <c r="P80" s="13"/>
      <c r="Q80" s="13"/>
      <c r="R80" s="13"/>
    </row>
    <row r="81" spans="1:18">
      <c r="A81" s="12" t="s">
        <v>140</v>
      </c>
      <c r="B81" s="13"/>
      <c r="C81" s="13"/>
      <c r="D81" s="13"/>
      <c r="E81" s="13"/>
      <c r="F81" s="13"/>
      <c r="G81" s="14"/>
      <c r="H81" s="13"/>
      <c r="I81" s="13"/>
      <c r="J81" s="13"/>
      <c r="K81" s="14"/>
      <c r="L81" s="15"/>
      <c r="M81" s="16" t="str">
        <f t="shared" si="2"/>
        <v/>
      </c>
      <c r="N81" s="17" t="str">
        <f t="shared" ca="1" si="3"/>
        <v/>
      </c>
      <c r="O81" s="18" t="str">
        <f ca="1">IF(B81="","",IF(H81="Concluído","CONCLUÍDA",IF(H81="Cancelado","CANCELADA",IF(G81="","SEM PRAZO",IF(G81&lt;TODAY(),"ATRASADA",IF(G81&lt;=TODAY()+CONFIG!$B$2,"VENCE EM BREVE","NO PRAZO"))))))</f>
        <v/>
      </c>
      <c r="P81" s="13"/>
      <c r="Q81" s="13"/>
      <c r="R81" s="13"/>
    </row>
    <row r="82" spans="1:18">
      <c r="A82" s="12" t="s">
        <v>141</v>
      </c>
      <c r="B82" s="13"/>
      <c r="C82" s="13"/>
      <c r="D82" s="13"/>
      <c r="E82" s="13"/>
      <c r="F82" s="13"/>
      <c r="G82" s="14"/>
      <c r="H82" s="13"/>
      <c r="I82" s="13"/>
      <c r="J82" s="13"/>
      <c r="K82" s="14"/>
      <c r="L82" s="15"/>
      <c r="M82" s="16" t="str">
        <f t="shared" si="2"/>
        <v/>
      </c>
      <c r="N82" s="17" t="str">
        <f t="shared" ca="1" si="3"/>
        <v/>
      </c>
      <c r="O82" s="18" t="str">
        <f ca="1">IF(B82="","",IF(H82="Concluído","CONCLUÍDA",IF(H82="Cancelado","CANCELADA",IF(G82="","SEM PRAZO",IF(G82&lt;TODAY(),"ATRASADA",IF(G82&lt;=TODAY()+CONFIG!$B$2,"VENCE EM BREVE","NO PRAZO"))))))</f>
        <v/>
      </c>
      <c r="P82" s="13"/>
      <c r="Q82" s="13"/>
      <c r="R82" s="13"/>
    </row>
    <row r="83" spans="1:18">
      <c r="A83" s="12" t="s">
        <v>142</v>
      </c>
      <c r="B83" s="13"/>
      <c r="C83" s="13"/>
      <c r="D83" s="13"/>
      <c r="E83" s="13"/>
      <c r="F83" s="13"/>
      <c r="G83" s="14"/>
      <c r="H83" s="13"/>
      <c r="I83" s="13"/>
      <c r="J83" s="13"/>
      <c r="K83" s="14"/>
      <c r="L83" s="15"/>
      <c r="M83" s="16" t="str">
        <f t="shared" si="2"/>
        <v/>
      </c>
      <c r="N83" s="17" t="str">
        <f t="shared" ca="1" si="3"/>
        <v/>
      </c>
      <c r="O83" s="18" t="str">
        <f ca="1">IF(B83="","",IF(H83="Concluído","CONCLUÍDA",IF(H83="Cancelado","CANCELADA",IF(G83="","SEM PRAZO",IF(G83&lt;TODAY(),"ATRASADA",IF(G83&lt;=TODAY()+CONFIG!$B$2,"VENCE EM BREVE","NO PRAZO"))))))</f>
        <v/>
      </c>
      <c r="P83" s="13"/>
      <c r="Q83" s="13"/>
      <c r="R83" s="13"/>
    </row>
    <row r="84" spans="1:18">
      <c r="A84" s="12" t="s">
        <v>143</v>
      </c>
      <c r="B84" s="13"/>
      <c r="C84" s="13"/>
      <c r="D84" s="13"/>
      <c r="E84" s="13"/>
      <c r="F84" s="13"/>
      <c r="G84" s="14"/>
      <c r="H84" s="13"/>
      <c r="I84" s="13"/>
      <c r="J84" s="13"/>
      <c r="K84" s="14"/>
      <c r="L84" s="15"/>
      <c r="M84" s="16" t="str">
        <f t="shared" si="2"/>
        <v/>
      </c>
      <c r="N84" s="17" t="str">
        <f t="shared" ca="1" si="3"/>
        <v/>
      </c>
      <c r="O84" s="18" t="str">
        <f ca="1">IF(B84="","",IF(H84="Concluído","CONCLUÍDA",IF(H84="Cancelado","CANCELADA",IF(G84="","SEM PRAZO",IF(G84&lt;TODAY(),"ATRASADA",IF(G84&lt;=TODAY()+CONFIG!$B$2,"VENCE EM BREVE","NO PRAZO"))))))</f>
        <v/>
      </c>
      <c r="P84" s="13"/>
      <c r="Q84" s="13"/>
      <c r="R84" s="13"/>
    </row>
    <row r="85" spans="1:18">
      <c r="A85" s="12" t="s">
        <v>144</v>
      </c>
      <c r="B85" s="13"/>
      <c r="C85" s="13"/>
      <c r="D85" s="13"/>
      <c r="E85" s="13"/>
      <c r="F85" s="13"/>
      <c r="G85" s="14"/>
      <c r="H85" s="13"/>
      <c r="I85" s="13"/>
      <c r="J85" s="13"/>
      <c r="K85" s="14"/>
      <c r="L85" s="15"/>
      <c r="M85" s="16" t="str">
        <f t="shared" si="2"/>
        <v/>
      </c>
      <c r="N85" s="17" t="str">
        <f t="shared" ca="1" si="3"/>
        <v/>
      </c>
      <c r="O85" s="18" t="str">
        <f ca="1">IF(B85="","",IF(H85="Concluído","CONCLUÍDA",IF(H85="Cancelado","CANCELADA",IF(G85="","SEM PRAZO",IF(G85&lt;TODAY(),"ATRASADA",IF(G85&lt;=TODAY()+CONFIG!$B$2,"VENCE EM BREVE","NO PRAZO"))))))</f>
        <v/>
      </c>
      <c r="P85" s="13"/>
      <c r="Q85" s="13"/>
      <c r="R85" s="13"/>
    </row>
    <row r="86" spans="1:18">
      <c r="A86" s="12" t="s">
        <v>145</v>
      </c>
      <c r="B86" s="13"/>
      <c r="C86" s="13"/>
      <c r="D86" s="13"/>
      <c r="E86" s="13"/>
      <c r="F86" s="13"/>
      <c r="G86" s="14"/>
      <c r="H86" s="13"/>
      <c r="I86" s="13"/>
      <c r="J86" s="13"/>
      <c r="K86" s="14"/>
      <c r="L86" s="15"/>
      <c r="M86" s="16" t="str">
        <f t="shared" si="2"/>
        <v/>
      </c>
      <c r="N86" s="17" t="str">
        <f t="shared" ca="1" si="3"/>
        <v/>
      </c>
      <c r="O86" s="18" t="str">
        <f ca="1">IF(B86="","",IF(H86="Concluído","CONCLUÍDA",IF(H86="Cancelado","CANCELADA",IF(G86="","SEM PRAZO",IF(G86&lt;TODAY(),"ATRASADA",IF(G86&lt;=TODAY()+CONFIG!$B$2,"VENCE EM BREVE","NO PRAZO"))))))</f>
        <v/>
      </c>
      <c r="P86" s="13"/>
      <c r="Q86" s="13"/>
      <c r="R86" s="13"/>
    </row>
    <row r="87" spans="1:18">
      <c r="A87" s="12" t="s">
        <v>146</v>
      </c>
      <c r="B87" s="13"/>
      <c r="C87" s="13"/>
      <c r="D87" s="13"/>
      <c r="E87" s="13"/>
      <c r="F87" s="13"/>
      <c r="G87" s="14"/>
      <c r="H87" s="13"/>
      <c r="I87" s="13"/>
      <c r="J87" s="13"/>
      <c r="K87" s="14"/>
      <c r="L87" s="15"/>
      <c r="M87" s="16" t="str">
        <f t="shared" si="2"/>
        <v/>
      </c>
      <c r="N87" s="17" t="str">
        <f t="shared" ca="1" si="3"/>
        <v/>
      </c>
      <c r="O87" s="18" t="str">
        <f ca="1">IF(B87="","",IF(H87="Concluído","CONCLUÍDA",IF(H87="Cancelado","CANCELADA",IF(G87="","SEM PRAZO",IF(G87&lt;TODAY(),"ATRASADA",IF(G87&lt;=TODAY()+CONFIG!$B$2,"VENCE EM BREVE","NO PRAZO"))))))</f>
        <v/>
      </c>
      <c r="P87" s="13"/>
      <c r="Q87" s="13"/>
      <c r="R87" s="13"/>
    </row>
    <row r="88" spans="1:18">
      <c r="A88" s="12" t="s">
        <v>147</v>
      </c>
      <c r="B88" s="13"/>
      <c r="C88" s="13"/>
      <c r="D88" s="13"/>
      <c r="E88" s="13"/>
      <c r="F88" s="13"/>
      <c r="G88" s="14"/>
      <c r="H88" s="13"/>
      <c r="I88" s="13"/>
      <c r="J88" s="13"/>
      <c r="K88" s="14"/>
      <c r="L88" s="15"/>
      <c r="M88" s="16" t="str">
        <f t="shared" si="2"/>
        <v/>
      </c>
      <c r="N88" s="17" t="str">
        <f t="shared" ca="1" si="3"/>
        <v/>
      </c>
      <c r="O88" s="18" t="str">
        <f ca="1">IF(B88="","",IF(H88="Concluído","CONCLUÍDA",IF(H88="Cancelado","CANCELADA",IF(G88="","SEM PRAZO",IF(G88&lt;TODAY(),"ATRASADA",IF(G88&lt;=TODAY()+CONFIG!$B$2,"VENCE EM BREVE","NO PRAZO"))))))</f>
        <v/>
      </c>
      <c r="P88" s="13"/>
      <c r="Q88" s="13"/>
      <c r="R88" s="13"/>
    </row>
    <row r="89" spans="1:18">
      <c r="A89" s="12" t="s">
        <v>148</v>
      </c>
      <c r="B89" s="13"/>
      <c r="C89" s="13"/>
      <c r="D89" s="13"/>
      <c r="E89" s="13"/>
      <c r="F89" s="13"/>
      <c r="G89" s="14"/>
      <c r="H89" s="13"/>
      <c r="I89" s="13"/>
      <c r="J89" s="13"/>
      <c r="K89" s="14"/>
      <c r="L89" s="15"/>
      <c r="M89" s="16" t="str">
        <f t="shared" si="2"/>
        <v/>
      </c>
      <c r="N89" s="17" t="str">
        <f t="shared" ca="1" si="3"/>
        <v/>
      </c>
      <c r="O89" s="18" t="str">
        <f ca="1">IF(B89="","",IF(H89="Concluído","CONCLUÍDA",IF(H89="Cancelado","CANCELADA",IF(G89="","SEM PRAZO",IF(G89&lt;TODAY(),"ATRASADA",IF(G89&lt;=TODAY()+CONFIG!$B$2,"VENCE EM BREVE","NO PRAZO"))))))</f>
        <v/>
      </c>
      <c r="P89" s="13"/>
      <c r="Q89" s="13"/>
      <c r="R89" s="13"/>
    </row>
    <row r="90" spans="1:18">
      <c r="A90" s="12" t="s">
        <v>149</v>
      </c>
      <c r="B90" s="13"/>
      <c r="C90" s="13"/>
      <c r="D90" s="13"/>
      <c r="E90" s="13"/>
      <c r="F90" s="13"/>
      <c r="G90" s="14"/>
      <c r="H90" s="13"/>
      <c r="I90" s="13"/>
      <c r="J90" s="13"/>
      <c r="K90" s="14"/>
      <c r="L90" s="15"/>
      <c r="M90" s="16" t="str">
        <f t="shared" si="2"/>
        <v/>
      </c>
      <c r="N90" s="17" t="str">
        <f t="shared" ca="1" si="3"/>
        <v/>
      </c>
      <c r="O90" s="18" t="str">
        <f ca="1">IF(B90="","",IF(H90="Concluído","CONCLUÍDA",IF(H90="Cancelado","CANCELADA",IF(G90="","SEM PRAZO",IF(G90&lt;TODAY(),"ATRASADA",IF(G90&lt;=TODAY()+CONFIG!$B$2,"VENCE EM BREVE","NO PRAZO"))))))</f>
        <v/>
      </c>
      <c r="P90" s="13"/>
      <c r="Q90" s="13"/>
      <c r="R90" s="13"/>
    </row>
    <row r="91" spans="1:18">
      <c r="A91" s="12" t="s">
        <v>150</v>
      </c>
      <c r="B91" s="13"/>
      <c r="C91" s="13"/>
      <c r="D91" s="13"/>
      <c r="E91" s="13"/>
      <c r="F91" s="13"/>
      <c r="G91" s="14"/>
      <c r="H91" s="13"/>
      <c r="I91" s="13"/>
      <c r="J91" s="13"/>
      <c r="K91" s="14"/>
      <c r="L91" s="15"/>
      <c r="M91" s="16" t="str">
        <f t="shared" si="2"/>
        <v/>
      </c>
      <c r="N91" s="17" t="str">
        <f t="shared" ca="1" si="3"/>
        <v/>
      </c>
      <c r="O91" s="18" t="str">
        <f ca="1">IF(B91="","",IF(H91="Concluído","CONCLUÍDA",IF(H91="Cancelado","CANCELADA",IF(G91="","SEM PRAZO",IF(G91&lt;TODAY(),"ATRASADA",IF(G91&lt;=TODAY()+CONFIG!$B$2,"VENCE EM BREVE","NO PRAZO"))))))</f>
        <v/>
      </c>
      <c r="P91" s="13"/>
      <c r="Q91" s="13"/>
      <c r="R91" s="13"/>
    </row>
    <row r="92" spans="1:18">
      <c r="A92" s="12" t="s">
        <v>151</v>
      </c>
      <c r="B92" s="13"/>
      <c r="C92" s="13"/>
      <c r="D92" s="13"/>
      <c r="E92" s="13"/>
      <c r="F92" s="13"/>
      <c r="G92" s="14"/>
      <c r="H92" s="13"/>
      <c r="I92" s="13"/>
      <c r="J92" s="13"/>
      <c r="K92" s="14"/>
      <c r="L92" s="15"/>
      <c r="M92" s="16" t="str">
        <f t="shared" si="2"/>
        <v/>
      </c>
      <c r="N92" s="17" t="str">
        <f t="shared" ca="1" si="3"/>
        <v/>
      </c>
      <c r="O92" s="18" t="str">
        <f ca="1">IF(B92="","",IF(H92="Concluído","CONCLUÍDA",IF(H92="Cancelado","CANCELADA",IF(G92="","SEM PRAZO",IF(G92&lt;TODAY(),"ATRASADA",IF(G92&lt;=TODAY()+CONFIG!$B$2,"VENCE EM BREVE","NO PRAZO"))))))</f>
        <v/>
      </c>
      <c r="P92" s="13"/>
      <c r="Q92" s="13"/>
      <c r="R92" s="13"/>
    </row>
    <row r="93" spans="1:18">
      <c r="A93" s="12" t="s">
        <v>152</v>
      </c>
      <c r="B93" s="13"/>
      <c r="C93" s="13"/>
      <c r="D93" s="13"/>
      <c r="E93" s="13"/>
      <c r="F93" s="13"/>
      <c r="G93" s="14"/>
      <c r="H93" s="13"/>
      <c r="I93" s="13"/>
      <c r="J93" s="13"/>
      <c r="K93" s="14"/>
      <c r="L93" s="15"/>
      <c r="M93" s="16" t="str">
        <f t="shared" si="2"/>
        <v/>
      </c>
      <c r="N93" s="17" t="str">
        <f t="shared" ca="1" si="3"/>
        <v/>
      </c>
      <c r="O93" s="18" t="str">
        <f ca="1">IF(B93="","",IF(H93="Concluído","CONCLUÍDA",IF(H93="Cancelado","CANCELADA",IF(G93="","SEM PRAZO",IF(G93&lt;TODAY(),"ATRASADA",IF(G93&lt;=TODAY()+CONFIG!$B$2,"VENCE EM BREVE","NO PRAZO"))))))</f>
        <v/>
      </c>
      <c r="P93" s="13"/>
      <c r="Q93" s="13"/>
      <c r="R93" s="13"/>
    </row>
    <row r="94" spans="1:18">
      <c r="A94" s="12" t="s">
        <v>153</v>
      </c>
      <c r="B94" s="13"/>
      <c r="C94" s="13"/>
      <c r="D94" s="13"/>
      <c r="E94" s="13"/>
      <c r="F94" s="13"/>
      <c r="G94" s="14"/>
      <c r="H94" s="13"/>
      <c r="I94" s="13"/>
      <c r="J94" s="13"/>
      <c r="K94" s="14"/>
      <c r="L94" s="15"/>
      <c r="M94" s="16" t="str">
        <f t="shared" si="2"/>
        <v/>
      </c>
      <c r="N94" s="17" t="str">
        <f t="shared" ca="1" si="3"/>
        <v/>
      </c>
      <c r="O94" s="18" t="str">
        <f ca="1">IF(B94="","",IF(H94="Concluído","CONCLUÍDA",IF(H94="Cancelado","CANCELADA",IF(G94="","SEM PRAZO",IF(G94&lt;TODAY(),"ATRASADA",IF(G94&lt;=TODAY()+CONFIG!$B$2,"VENCE EM BREVE","NO PRAZO"))))))</f>
        <v/>
      </c>
      <c r="P94" s="13"/>
      <c r="Q94" s="13"/>
      <c r="R94" s="13"/>
    </row>
    <row r="95" spans="1:18">
      <c r="A95" s="12" t="s">
        <v>154</v>
      </c>
      <c r="B95" s="13"/>
      <c r="C95" s="13"/>
      <c r="D95" s="13"/>
      <c r="E95" s="13"/>
      <c r="F95" s="13"/>
      <c r="G95" s="14"/>
      <c r="H95" s="13"/>
      <c r="I95" s="13"/>
      <c r="J95" s="13"/>
      <c r="K95" s="14"/>
      <c r="L95" s="15"/>
      <c r="M95" s="16" t="str">
        <f t="shared" si="2"/>
        <v/>
      </c>
      <c r="N95" s="17" t="str">
        <f t="shared" ca="1" si="3"/>
        <v/>
      </c>
      <c r="O95" s="18" t="str">
        <f ca="1">IF(B95="","",IF(H95="Concluído","CONCLUÍDA",IF(H95="Cancelado","CANCELADA",IF(G95="","SEM PRAZO",IF(G95&lt;TODAY(),"ATRASADA",IF(G95&lt;=TODAY()+CONFIG!$B$2,"VENCE EM BREVE","NO PRAZO"))))))</f>
        <v/>
      </c>
      <c r="P95" s="13"/>
      <c r="Q95" s="13"/>
      <c r="R95" s="13"/>
    </row>
    <row r="96" spans="1:18">
      <c r="A96" s="12" t="s">
        <v>155</v>
      </c>
      <c r="B96" s="13"/>
      <c r="C96" s="13"/>
      <c r="D96" s="13"/>
      <c r="E96" s="13"/>
      <c r="F96" s="13"/>
      <c r="G96" s="14"/>
      <c r="H96" s="13"/>
      <c r="I96" s="13"/>
      <c r="J96" s="13"/>
      <c r="K96" s="14"/>
      <c r="L96" s="15"/>
      <c r="M96" s="16" t="str">
        <f t="shared" si="2"/>
        <v/>
      </c>
      <c r="N96" s="17" t="str">
        <f t="shared" ca="1" si="3"/>
        <v/>
      </c>
      <c r="O96" s="18" t="str">
        <f ca="1">IF(B96="","",IF(H96="Concluído","CONCLUÍDA",IF(H96="Cancelado","CANCELADA",IF(G96="","SEM PRAZO",IF(G96&lt;TODAY(),"ATRASADA",IF(G96&lt;=TODAY()+CONFIG!$B$2,"VENCE EM BREVE","NO PRAZO"))))))</f>
        <v/>
      </c>
      <c r="P96" s="13"/>
      <c r="Q96" s="13"/>
      <c r="R96" s="13"/>
    </row>
    <row r="97" spans="1:18">
      <c r="A97" s="12" t="s">
        <v>156</v>
      </c>
      <c r="B97" s="13"/>
      <c r="C97" s="13"/>
      <c r="D97" s="13"/>
      <c r="E97" s="13"/>
      <c r="F97" s="13"/>
      <c r="G97" s="14"/>
      <c r="H97" s="13"/>
      <c r="I97" s="13"/>
      <c r="J97" s="13"/>
      <c r="K97" s="14"/>
      <c r="L97" s="15"/>
      <c r="M97" s="16" t="str">
        <f t="shared" si="2"/>
        <v/>
      </c>
      <c r="N97" s="17" t="str">
        <f t="shared" ca="1" si="3"/>
        <v/>
      </c>
      <c r="O97" s="18" t="str">
        <f ca="1">IF(B97="","",IF(H97="Concluído","CONCLUÍDA",IF(H97="Cancelado","CANCELADA",IF(G97="","SEM PRAZO",IF(G97&lt;TODAY(),"ATRASADA",IF(G97&lt;=TODAY()+CONFIG!$B$2,"VENCE EM BREVE","NO PRAZO"))))))</f>
        <v/>
      </c>
      <c r="P97" s="13"/>
      <c r="Q97" s="13"/>
      <c r="R97" s="13"/>
    </row>
    <row r="98" spans="1:18">
      <c r="A98" s="12" t="s">
        <v>157</v>
      </c>
      <c r="B98" s="13"/>
      <c r="C98" s="13"/>
      <c r="D98" s="13"/>
      <c r="E98" s="13"/>
      <c r="F98" s="13"/>
      <c r="G98" s="14"/>
      <c r="H98" s="13"/>
      <c r="I98" s="13"/>
      <c r="J98" s="13"/>
      <c r="K98" s="14"/>
      <c r="L98" s="15"/>
      <c r="M98" s="16" t="str">
        <f t="shared" si="2"/>
        <v/>
      </c>
      <c r="N98" s="17" t="str">
        <f t="shared" ca="1" si="3"/>
        <v/>
      </c>
      <c r="O98" s="18" t="str">
        <f ca="1">IF(B98="","",IF(H98="Concluído","CONCLUÍDA",IF(H98="Cancelado","CANCELADA",IF(G98="","SEM PRAZO",IF(G98&lt;TODAY(),"ATRASADA",IF(G98&lt;=TODAY()+CONFIG!$B$2,"VENCE EM BREVE","NO PRAZO"))))))</f>
        <v/>
      </c>
      <c r="P98" s="13"/>
      <c r="Q98" s="13"/>
      <c r="R98" s="13"/>
    </row>
    <row r="99" spans="1:18">
      <c r="A99" s="12" t="s">
        <v>158</v>
      </c>
      <c r="B99" s="13"/>
      <c r="C99" s="13"/>
      <c r="D99" s="13"/>
      <c r="E99" s="13"/>
      <c r="F99" s="13"/>
      <c r="G99" s="14"/>
      <c r="H99" s="13"/>
      <c r="I99" s="13"/>
      <c r="J99" s="13"/>
      <c r="K99" s="14"/>
      <c r="L99" s="15"/>
      <c r="M99" s="16" t="str">
        <f t="shared" si="2"/>
        <v/>
      </c>
      <c r="N99" s="17" t="str">
        <f t="shared" ca="1" si="3"/>
        <v/>
      </c>
      <c r="O99" s="18" t="str">
        <f ca="1">IF(B99="","",IF(H99="Concluído","CONCLUÍDA",IF(H99="Cancelado","CANCELADA",IF(G99="","SEM PRAZO",IF(G99&lt;TODAY(),"ATRASADA",IF(G99&lt;=TODAY()+CONFIG!$B$2,"VENCE EM BREVE","NO PRAZO"))))))</f>
        <v/>
      </c>
      <c r="P99" s="13"/>
      <c r="Q99" s="13"/>
      <c r="R99" s="13"/>
    </row>
    <row r="100" spans="1:18">
      <c r="A100" s="12" t="s">
        <v>159</v>
      </c>
      <c r="B100" s="13"/>
      <c r="C100" s="13"/>
      <c r="D100" s="13"/>
      <c r="E100" s="13"/>
      <c r="F100" s="13"/>
      <c r="G100" s="14"/>
      <c r="H100" s="13"/>
      <c r="I100" s="13"/>
      <c r="J100" s="13"/>
      <c r="K100" s="14"/>
      <c r="L100" s="15"/>
      <c r="M100" s="16" t="str">
        <f t="shared" si="2"/>
        <v/>
      </c>
      <c r="N100" s="17" t="str">
        <f t="shared" ca="1" si="3"/>
        <v/>
      </c>
      <c r="O100" s="18" t="str">
        <f ca="1">IF(B100="","",IF(H100="Concluído","CONCLUÍDA",IF(H100="Cancelado","CANCELADA",IF(G100="","SEM PRAZO",IF(G100&lt;TODAY(),"ATRASADA",IF(G100&lt;=TODAY()+CONFIG!$B$2,"VENCE EM BREVE","NO PRAZO"))))))</f>
        <v/>
      </c>
      <c r="P100" s="13"/>
      <c r="Q100" s="13"/>
      <c r="R100" s="13"/>
    </row>
    <row r="101" spans="1:18">
      <c r="A101" s="12" t="s">
        <v>160</v>
      </c>
      <c r="B101" s="13"/>
      <c r="C101" s="13"/>
      <c r="D101" s="13"/>
      <c r="E101" s="13"/>
      <c r="F101" s="13"/>
      <c r="G101" s="14"/>
      <c r="H101" s="13"/>
      <c r="I101" s="13"/>
      <c r="J101" s="13"/>
      <c r="K101" s="14"/>
      <c r="L101" s="15"/>
      <c r="M101" s="16" t="str">
        <f t="shared" si="2"/>
        <v/>
      </c>
      <c r="N101" s="17" t="str">
        <f t="shared" ca="1" si="3"/>
        <v/>
      </c>
      <c r="O101" s="18" t="str">
        <f ca="1">IF(B101="","",IF(H101="Concluído","CONCLUÍDA",IF(H101="Cancelado","CANCELADA",IF(G101="","SEM PRAZO",IF(G101&lt;TODAY(),"ATRASADA",IF(G101&lt;=TODAY()+CONFIG!$B$2,"VENCE EM BREVE","NO PRAZO"))))))</f>
        <v/>
      </c>
      <c r="P101" s="13"/>
      <c r="Q101" s="13"/>
      <c r="R101" s="13"/>
    </row>
    <row r="102" spans="1:18">
      <c r="A102" s="12" t="s">
        <v>161</v>
      </c>
      <c r="B102" s="13"/>
      <c r="C102" s="13"/>
      <c r="D102" s="13"/>
      <c r="E102" s="13"/>
      <c r="F102" s="13"/>
      <c r="G102" s="14"/>
      <c r="H102" s="13"/>
      <c r="I102" s="13"/>
      <c r="J102" s="13"/>
      <c r="K102" s="14"/>
      <c r="L102" s="15"/>
      <c r="M102" s="16" t="str">
        <f t="shared" si="2"/>
        <v/>
      </c>
      <c r="N102" s="17" t="str">
        <f t="shared" ca="1" si="3"/>
        <v/>
      </c>
      <c r="O102" s="18" t="str">
        <f ca="1">IF(B102="","",IF(H102="Concluído","CONCLUÍDA",IF(H102="Cancelado","CANCELADA",IF(G102="","SEM PRAZO",IF(G102&lt;TODAY(),"ATRASADA",IF(G102&lt;=TODAY()+CONFIG!$B$2,"VENCE EM BREVE","NO PRAZO"))))))</f>
        <v/>
      </c>
      <c r="P102" s="13"/>
      <c r="Q102" s="13"/>
      <c r="R102" s="13"/>
    </row>
    <row r="103" spans="1:18">
      <c r="A103" s="12" t="s">
        <v>162</v>
      </c>
      <c r="B103" s="13"/>
      <c r="C103" s="13"/>
      <c r="D103" s="13"/>
      <c r="E103" s="13"/>
      <c r="F103" s="13"/>
      <c r="G103" s="14"/>
      <c r="H103" s="13"/>
      <c r="I103" s="13"/>
      <c r="J103" s="13"/>
      <c r="K103" s="14"/>
      <c r="L103" s="15"/>
      <c r="M103" s="16" t="str">
        <f t="shared" si="2"/>
        <v/>
      </c>
      <c r="N103" s="17" t="str">
        <f t="shared" ca="1" si="3"/>
        <v/>
      </c>
      <c r="O103" s="18" t="str">
        <f ca="1">IF(B103="","",IF(H103="Concluído","CONCLUÍDA",IF(H103="Cancelado","CANCELADA",IF(G103="","SEM PRAZO",IF(G103&lt;TODAY(),"ATRASADA",IF(G103&lt;=TODAY()+CONFIG!$B$2,"VENCE EM BREVE","NO PRAZO"))))))</f>
        <v/>
      </c>
      <c r="P103" s="13"/>
      <c r="Q103" s="13"/>
      <c r="R103" s="13"/>
    </row>
    <row r="104" spans="1:18">
      <c r="A104" s="12" t="s">
        <v>163</v>
      </c>
      <c r="B104" s="13"/>
      <c r="C104" s="13"/>
      <c r="D104" s="13"/>
      <c r="E104" s="13"/>
      <c r="F104" s="13"/>
      <c r="G104" s="14"/>
      <c r="H104" s="13"/>
      <c r="I104" s="13"/>
      <c r="J104" s="13"/>
      <c r="K104" s="14"/>
      <c r="L104" s="15"/>
      <c r="M104" s="16" t="str">
        <f t="shared" si="2"/>
        <v/>
      </c>
      <c r="N104" s="17" t="str">
        <f t="shared" ca="1" si="3"/>
        <v/>
      </c>
      <c r="O104" s="18" t="str">
        <f ca="1">IF(B104="","",IF(H104="Concluído","CONCLUÍDA",IF(H104="Cancelado","CANCELADA",IF(G104="","SEM PRAZO",IF(G104&lt;TODAY(),"ATRASADA",IF(G104&lt;=TODAY()+CONFIG!$B$2,"VENCE EM BREVE","NO PRAZO"))))))</f>
        <v/>
      </c>
      <c r="P104" s="13"/>
      <c r="Q104" s="13"/>
      <c r="R104" s="13"/>
    </row>
    <row r="105" spans="1:18">
      <c r="A105" s="12" t="s">
        <v>164</v>
      </c>
      <c r="B105" s="13"/>
      <c r="C105" s="13"/>
      <c r="D105" s="13"/>
      <c r="E105" s="13"/>
      <c r="F105" s="13"/>
      <c r="G105" s="14"/>
      <c r="H105" s="13"/>
      <c r="I105" s="13"/>
      <c r="J105" s="13"/>
      <c r="K105" s="14"/>
      <c r="L105" s="15"/>
      <c r="M105" s="16" t="str">
        <f t="shared" si="2"/>
        <v/>
      </c>
      <c r="N105" s="17" t="str">
        <f t="shared" ca="1" si="3"/>
        <v/>
      </c>
      <c r="O105" s="18" t="str">
        <f ca="1">IF(B105="","",IF(H105="Concluído","CONCLUÍDA",IF(H105="Cancelado","CANCELADA",IF(G105="","SEM PRAZO",IF(G105&lt;TODAY(),"ATRASADA",IF(G105&lt;=TODAY()+CONFIG!$B$2,"VENCE EM BREVE","NO PRAZO"))))))</f>
        <v/>
      </c>
      <c r="P105" s="13"/>
      <c r="Q105" s="13"/>
      <c r="R105" s="13"/>
    </row>
    <row r="106" spans="1:18">
      <c r="A106" s="12" t="s">
        <v>165</v>
      </c>
      <c r="B106" s="13"/>
      <c r="C106" s="13"/>
      <c r="D106" s="13"/>
      <c r="E106" s="13"/>
      <c r="F106" s="13"/>
      <c r="G106" s="14"/>
      <c r="H106" s="13"/>
      <c r="I106" s="13"/>
      <c r="J106" s="13"/>
      <c r="K106" s="14"/>
      <c r="L106" s="15"/>
      <c r="M106" s="16" t="str">
        <f t="shared" si="2"/>
        <v/>
      </c>
      <c r="N106" s="17" t="str">
        <f t="shared" ca="1" si="3"/>
        <v/>
      </c>
      <c r="O106" s="18" t="str">
        <f ca="1">IF(B106="","",IF(H106="Concluído","CONCLUÍDA",IF(H106="Cancelado","CANCELADA",IF(G106="","SEM PRAZO",IF(G106&lt;TODAY(),"ATRASADA",IF(G106&lt;=TODAY()+CONFIG!$B$2,"VENCE EM BREVE","NO PRAZO"))))))</f>
        <v/>
      </c>
      <c r="P106" s="13"/>
      <c r="Q106" s="13"/>
      <c r="R106" s="13"/>
    </row>
    <row r="107" spans="1:18">
      <c r="A107" s="12" t="s">
        <v>166</v>
      </c>
      <c r="B107" s="13"/>
      <c r="C107" s="13"/>
      <c r="D107" s="13"/>
      <c r="E107" s="13"/>
      <c r="F107" s="13"/>
      <c r="G107" s="14"/>
      <c r="H107" s="13"/>
      <c r="I107" s="13"/>
      <c r="J107" s="13"/>
      <c r="K107" s="14"/>
      <c r="L107" s="15"/>
      <c r="M107" s="16" t="str">
        <f t="shared" si="2"/>
        <v/>
      </c>
      <c r="N107" s="17" t="str">
        <f t="shared" ca="1" si="3"/>
        <v/>
      </c>
      <c r="O107" s="18" t="str">
        <f ca="1">IF(B107="","",IF(H107="Concluído","CONCLUÍDA",IF(H107="Cancelado","CANCELADA",IF(G107="","SEM PRAZO",IF(G107&lt;TODAY(),"ATRASADA",IF(G107&lt;=TODAY()+CONFIG!$B$2,"VENCE EM BREVE","NO PRAZO"))))))</f>
        <v/>
      </c>
      <c r="P107" s="13"/>
      <c r="Q107" s="13"/>
      <c r="R107" s="13"/>
    </row>
    <row r="108" spans="1:18">
      <c r="A108" s="12" t="s">
        <v>167</v>
      </c>
      <c r="B108" s="13"/>
      <c r="C108" s="13"/>
      <c r="D108" s="13"/>
      <c r="E108" s="13"/>
      <c r="F108" s="13"/>
      <c r="G108" s="14"/>
      <c r="H108" s="13"/>
      <c r="I108" s="13"/>
      <c r="J108" s="13"/>
      <c r="K108" s="14"/>
      <c r="L108" s="15"/>
      <c r="M108" s="16" t="str">
        <f t="shared" si="2"/>
        <v/>
      </c>
      <c r="N108" s="17" t="str">
        <f t="shared" ca="1" si="3"/>
        <v/>
      </c>
      <c r="O108" s="18" t="str">
        <f ca="1">IF(B108="","",IF(H108="Concluído","CONCLUÍDA",IF(H108="Cancelado","CANCELADA",IF(G108="","SEM PRAZO",IF(G108&lt;TODAY(),"ATRASADA",IF(G108&lt;=TODAY()+CONFIG!$B$2,"VENCE EM BREVE","NO PRAZO"))))))</f>
        <v/>
      </c>
      <c r="P108" s="13"/>
      <c r="Q108" s="13"/>
      <c r="R108" s="13"/>
    </row>
    <row r="109" spans="1:18">
      <c r="A109" s="12" t="s">
        <v>168</v>
      </c>
      <c r="B109" s="13"/>
      <c r="C109" s="13"/>
      <c r="D109" s="13"/>
      <c r="E109" s="13"/>
      <c r="F109" s="13"/>
      <c r="G109" s="14"/>
      <c r="H109" s="13"/>
      <c r="I109" s="13"/>
      <c r="J109" s="13"/>
      <c r="K109" s="14"/>
      <c r="L109" s="15"/>
      <c r="M109" s="16" t="str">
        <f t="shared" si="2"/>
        <v/>
      </c>
      <c r="N109" s="17" t="str">
        <f t="shared" ca="1" si="3"/>
        <v/>
      </c>
      <c r="O109" s="18" t="str">
        <f ca="1">IF(B109="","",IF(H109="Concluído","CONCLUÍDA",IF(H109="Cancelado","CANCELADA",IF(G109="","SEM PRAZO",IF(G109&lt;TODAY(),"ATRASADA",IF(G109&lt;=TODAY()+CONFIG!$B$2,"VENCE EM BREVE","NO PRAZO"))))))</f>
        <v/>
      </c>
      <c r="P109" s="13"/>
      <c r="Q109" s="13"/>
      <c r="R109" s="13"/>
    </row>
    <row r="110" spans="1:18">
      <c r="A110" s="12" t="s">
        <v>169</v>
      </c>
      <c r="B110" s="13"/>
      <c r="C110" s="13"/>
      <c r="D110" s="13"/>
      <c r="E110" s="13"/>
      <c r="F110" s="13"/>
      <c r="G110" s="14"/>
      <c r="H110" s="13"/>
      <c r="I110" s="13"/>
      <c r="J110" s="13"/>
      <c r="K110" s="14"/>
      <c r="L110" s="15"/>
      <c r="M110" s="16" t="str">
        <f t="shared" si="2"/>
        <v/>
      </c>
      <c r="N110" s="17" t="str">
        <f t="shared" ca="1" si="3"/>
        <v/>
      </c>
      <c r="O110" s="18" t="str">
        <f ca="1">IF(B110="","",IF(H110="Concluído","CONCLUÍDA",IF(H110="Cancelado","CANCELADA",IF(G110="","SEM PRAZO",IF(G110&lt;TODAY(),"ATRASADA",IF(G110&lt;=TODAY()+CONFIG!$B$2,"VENCE EM BREVE","NO PRAZO"))))))</f>
        <v/>
      </c>
      <c r="P110" s="13"/>
      <c r="Q110" s="13"/>
      <c r="R110" s="13"/>
    </row>
    <row r="111" spans="1:18">
      <c r="A111" s="12" t="s">
        <v>170</v>
      </c>
      <c r="B111" s="13"/>
      <c r="C111" s="13"/>
      <c r="D111" s="13"/>
      <c r="E111" s="13"/>
      <c r="F111" s="13"/>
      <c r="G111" s="14"/>
      <c r="H111" s="13"/>
      <c r="I111" s="13"/>
      <c r="J111" s="13"/>
      <c r="K111" s="14"/>
      <c r="L111" s="15"/>
      <c r="M111" s="16" t="str">
        <f t="shared" si="2"/>
        <v/>
      </c>
      <c r="N111" s="17" t="str">
        <f t="shared" ca="1" si="3"/>
        <v/>
      </c>
      <c r="O111" s="18" t="str">
        <f ca="1">IF(B111="","",IF(H111="Concluído","CONCLUÍDA",IF(H111="Cancelado","CANCELADA",IF(G111="","SEM PRAZO",IF(G111&lt;TODAY(),"ATRASADA",IF(G111&lt;=TODAY()+CONFIG!$B$2,"VENCE EM BREVE","NO PRAZO"))))))</f>
        <v/>
      </c>
      <c r="P111" s="13"/>
      <c r="Q111" s="13"/>
      <c r="R111" s="13"/>
    </row>
    <row r="112" spans="1:18">
      <c r="A112" s="12" t="s">
        <v>171</v>
      </c>
      <c r="B112" s="13"/>
      <c r="C112" s="13"/>
      <c r="D112" s="13"/>
      <c r="E112" s="13"/>
      <c r="F112" s="13"/>
      <c r="G112" s="14"/>
      <c r="H112" s="13"/>
      <c r="I112" s="13"/>
      <c r="J112" s="13"/>
      <c r="K112" s="14"/>
      <c r="L112" s="15"/>
      <c r="M112" s="16" t="str">
        <f t="shared" si="2"/>
        <v/>
      </c>
      <c r="N112" s="17" t="str">
        <f t="shared" ca="1" si="3"/>
        <v/>
      </c>
      <c r="O112" s="18" t="str">
        <f ca="1">IF(B112="","",IF(H112="Concluído","CONCLUÍDA",IF(H112="Cancelado","CANCELADA",IF(G112="","SEM PRAZO",IF(G112&lt;TODAY(),"ATRASADA",IF(G112&lt;=TODAY()+CONFIG!$B$2,"VENCE EM BREVE","NO PRAZO"))))))</f>
        <v/>
      </c>
      <c r="P112" s="13"/>
      <c r="Q112" s="13"/>
      <c r="R112" s="13"/>
    </row>
    <row r="113" spans="1:18">
      <c r="A113" s="12" t="s">
        <v>172</v>
      </c>
      <c r="B113" s="13"/>
      <c r="C113" s="13"/>
      <c r="D113" s="13"/>
      <c r="E113" s="13"/>
      <c r="F113" s="13"/>
      <c r="G113" s="14"/>
      <c r="H113" s="13"/>
      <c r="I113" s="13"/>
      <c r="J113" s="13"/>
      <c r="K113" s="14"/>
      <c r="L113" s="15"/>
      <c r="M113" s="16" t="str">
        <f t="shared" si="2"/>
        <v/>
      </c>
      <c r="N113" s="17" t="str">
        <f t="shared" ca="1" si="3"/>
        <v/>
      </c>
      <c r="O113" s="18" t="str">
        <f ca="1">IF(B113="","",IF(H113="Concluído","CONCLUÍDA",IF(H113="Cancelado","CANCELADA",IF(G113="","SEM PRAZO",IF(G113&lt;TODAY(),"ATRASADA",IF(G113&lt;=TODAY()+CONFIG!$B$2,"VENCE EM BREVE","NO PRAZO"))))))</f>
        <v/>
      </c>
      <c r="P113" s="13"/>
      <c r="Q113" s="13"/>
      <c r="R113" s="13"/>
    </row>
    <row r="114" spans="1:18">
      <c r="A114" s="12" t="s">
        <v>173</v>
      </c>
      <c r="B114" s="13"/>
      <c r="C114" s="13"/>
      <c r="D114" s="13"/>
      <c r="E114" s="13"/>
      <c r="F114" s="13"/>
      <c r="G114" s="14"/>
      <c r="H114" s="13"/>
      <c r="I114" s="13"/>
      <c r="J114" s="13"/>
      <c r="K114" s="14"/>
      <c r="L114" s="15"/>
      <c r="M114" s="16" t="str">
        <f t="shared" si="2"/>
        <v/>
      </c>
      <c r="N114" s="17" t="str">
        <f t="shared" ca="1" si="3"/>
        <v/>
      </c>
      <c r="O114" s="18" t="str">
        <f ca="1">IF(B114="","",IF(H114="Concluído","CONCLUÍDA",IF(H114="Cancelado","CANCELADA",IF(G114="","SEM PRAZO",IF(G114&lt;TODAY(),"ATRASADA",IF(G114&lt;=TODAY()+CONFIG!$B$2,"VENCE EM BREVE","NO PRAZO"))))))</f>
        <v/>
      </c>
      <c r="P114" s="13"/>
      <c r="Q114" s="13"/>
      <c r="R114" s="13"/>
    </row>
    <row r="115" spans="1:18">
      <c r="A115" s="12" t="s">
        <v>174</v>
      </c>
      <c r="B115" s="13"/>
      <c r="C115" s="13"/>
      <c r="D115" s="13"/>
      <c r="E115" s="13"/>
      <c r="F115" s="13"/>
      <c r="G115" s="14"/>
      <c r="H115" s="13"/>
      <c r="I115" s="13"/>
      <c r="J115" s="13"/>
      <c r="K115" s="14"/>
      <c r="L115" s="15"/>
      <c r="M115" s="16" t="str">
        <f t="shared" si="2"/>
        <v/>
      </c>
      <c r="N115" s="17" t="str">
        <f t="shared" ca="1" si="3"/>
        <v/>
      </c>
      <c r="O115" s="18" t="str">
        <f ca="1">IF(B115="","",IF(H115="Concluído","CONCLUÍDA",IF(H115="Cancelado","CANCELADA",IF(G115="","SEM PRAZO",IF(G115&lt;TODAY(),"ATRASADA",IF(G115&lt;=TODAY()+CONFIG!$B$2,"VENCE EM BREVE","NO PRAZO"))))))</f>
        <v/>
      </c>
      <c r="P115" s="13"/>
      <c r="Q115" s="13"/>
      <c r="R115" s="13"/>
    </row>
    <row r="116" spans="1:18">
      <c r="A116" s="12" t="s">
        <v>175</v>
      </c>
      <c r="B116" s="13"/>
      <c r="C116" s="13"/>
      <c r="D116" s="13"/>
      <c r="E116" s="13"/>
      <c r="F116" s="13"/>
      <c r="G116" s="14"/>
      <c r="H116" s="13"/>
      <c r="I116" s="13"/>
      <c r="J116" s="13"/>
      <c r="K116" s="14"/>
      <c r="L116" s="15"/>
      <c r="M116" s="16" t="str">
        <f t="shared" si="2"/>
        <v/>
      </c>
      <c r="N116" s="17" t="str">
        <f t="shared" ca="1" si="3"/>
        <v/>
      </c>
      <c r="O116" s="18" t="str">
        <f ca="1">IF(B116="","",IF(H116="Concluído","CONCLUÍDA",IF(H116="Cancelado","CANCELADA",IF(G116="","SEM PRAZO",IF(G116&lt;TODAY(),"ATRASADA",IF(G116&lt;=TODAY()+CONFIG!$B$2,"VENCE EM BREVE","NO PRAZO"))))))</f>
        <v/>
      </c>
      <c r="P116" s="13"/>
      <c r="Q116" s="13"/>
      <c r="R116" s="13"/>
    </row>
    <row r="117" spans="1:18">
      <c r="A117" s="12" t="s">
        <v>176</v>
      </c>
      <c r="B117" s="13"/>
      <c r="C117" s="13"/>
      <c r="D117" s="13"/>
      <c r="E117" s="13"/>
      <c r="F117" s="13"/>
      <c r="G117" s="14"/>
      <c r="H117" s="13"/>
      <c r="I117" s="13"/>
      <c r="J117" s="13"/>
      <c r="K117" s="14"/>
      <c r="L117" s="15"/>
      <c r="M117" s="16" t="str">
        <f t="shared" si="2"/>
        <v/>
      </c>
      <c r="N117" s="17" t="str">
        <f t="shared" ca="1" si="3"/>
        <v/>
      </c>
      <c r="O117" s="18" t="str">
        <f ca="1">IF(B117="","",IF(H117="Concluído","CONCLUÍDA",IF(H117="Cancelado","CANCELADA",IF(G117="","SEM PRAZO",IF(G117&lt;TODAY(),"ATRASADA",IF(G117&lt;=TODAY()+CONFIG!$B$2,"VENCE EM BREVE","NO PRAZO"))))))</f>
        <v/>
      </c>
      <c r="P117" s="13"/>
      <c r="Q117" s="13"/>
      <c r="R117" s="13"/>
    </row>
    <row r="118" spans="1:18">
      <c r="A118" s="12" t="s">
        <v>177</v>
      </c>
      <c r="B118" s="13"/>
      <c r="C118" s="13"/>
      <c r="D118" s="13"/>
      <c r="E118" s="13"/>
      <c r="F118" s="13"/>
      <c r="G118" s="14"/>
      <c r="H118" s="13"/>
      <c r="I118" s="13"/>
      <c r="J118" s="13"/>
      <c r="K118" s="14"/>
      <c r="L118" s="15"/>
      <c r="M118" s="16" t="str">
        <f t="shared" si="2"/>
        <v/>
      </c>
      <c r="N118" s="17" t="str">
        <f t="shared" ca="1" si="3"/>
        <v/>
      </c>
      <c r="O118" s="18" t="str">
        <f ca="1">IF(B118="","",IF(H118="Concluído","CONCLUÍDA",IF(H118="Cancelado","CANCELADA",IF(G118="","SEM PRAZO",IF(G118&lt;TODAY(),"ATRASADA",IF(G118&lt;=TODAY()+CONFIG!$B$2,"VENCE EM BREVE","NO PRAZO"))))))</f>
        <v/>
      </c>
      <c r="P118" s="13"/>
      <c r="Q118" s="13"/>
      <c r="R118" s="13"/>
    </row>
    <row r="119" spans="1:18">
      <c r="A119" s="12" t="s">
        <v>178</v>
      </c>
      <c r="B119" s="13"/>
      <c r="C119" s="13"/>
      <c r="D119" s="13"/>
      <c r="E119" s="13"/>
      <c r="F119" s="13"/>
      <c r="G119" s="14"/>
      <c r="H119" s="13"/>
      <c r="I119" s="13"/>
      <c r="J119" s="13"/>
      <c r="K119" s="14"/>
      <c r="L119" s="15"/>
      <c r="M119" s="16" t="str">
        <f t="shared" si="2"/>
        <v/>
      </c>
      <c r="N119" s="17" t="str">
        <f t="shared" ca="1" si="3"/>
        <v/>
      </c>
      <c r="O119" s="18" t="str">
        <f ca="1">IF(B119="","",IF(H119="Concluído","CONCLUÍDA",IF(H119="Cancelado","CANCELADA",IF(G119="","SEM PRAZO",IF(G119&lt;TODAY(),"ATRASADA",IF(G119&lt;=TODAY()+CONFIG!$B$2,"VENCE EM BREVE","NO PRAZO"))))))</f>
        <v/>
      </c>
      <c r="P119" s="13"/>
      <c r="Q119" s="13"/>
      <c r="R119" s="13"/>
    </row>
    <row r="120" spans="1:18">
      <c r="A120" s="12" t="s">
        <v>179</v>
      </c>
      <c r="B120" s="13"/>
      <c r="C120" s="13"/>
      <c r="D120" s="13"/>
      <c r="E120" s="13"/>
      <c r="F120" s="13"/>
      <c r="G120" s="14"/>
      <c r="H120" s="13"/>
      <c r="I120" s="13"/>
      <c r="J120" s="13"/>
      <c r="K120" s="14"/>
      <c r="L120" s="15"/>
      <c r="M120" s="16" t="str">
        <f t="shared" si="2"/>
        <v/>
      </c>
      <c r="N120" s="17" t="str">
        <f t="shared" ca="1" si="3"/>
        <v/>
      </c>
      <c r="O120" s="18" t="str">
        <f ca="1">IF(B120="","",IF(H120="Concluído","CONCLUÍDA",IF(H120="Cancelado","CANCELADA",IF(G120="","SEM PRAZO",IF(G120&lt;TODAY(),"ATRASADA",IF(G120&lt;=TODAY()+CONFIG!$B$2,"VENCE EM BREVE","NO PRAZO"))))))</f>
        <v/>
      </c>
      <c r="P120" s="13"/>
      <c r="Q120" s="13"/>
      <c r="R120" s="13"/>
    </row>
    <row r="121" spans="1:18">
      <c r="A121" s="12" t="s">
        <v>180</v>
      </c>
      <c r="B121" s="13"/>
      <c r="C121" s="13"/>
      <c r="D121" s="13"/>
      <c r="E121" s="13"/>
      <c r="F121" s="13"/>
      <c r="G121" s="14"/>
      <c r="H121" s="13"/>
      <c r="I121" s="13"/>
      <c r="J121" s="13"/>
      <c r="K121" s="14"/>
      <c r="L121" s="15"/>
      <c r="M121" s="16" t="str">
        <f t="shared" si="2"/>
        <v/>
      </c>
      <c r="N121" s="17" t="str">
        <f t="shared" ca="1" si="3"/>
        <v/>
      </c>
      <c r="O121" s="18" t="str">
        <f ca="1">IF(B121="","",IF(H121="Concluído","CONCLUÍDA",IF(H121="Cancelado","CANCELADA",IF(G121="","SEM PRAZO",IF(G121&lt;TODAY(),"ATRASADA",IF(G121&lt;=TODAY()+CONFIG!$B$2,"VENCE EM BREVE","NO PRAZO"))))))</f>
        <v/>
      </c>
      <c r="P121" s="13"/>
      <c r="Q121" s="13"/>
      <c r="R121" s="13"/>
    </row>
    <row r="122" spans="1:18">
      <c r="A122" s="12" t="s">
        <v>181</v>
      </c>
      <c r="B122" s="13"/>
      <c r="C122" s="13"/>
      <c r="D122" s="13"/>
      <c r="E122" s="13"/>
      <c r="F122" s="13"/>
      <c r="G122" s="14"/>
      <c r="H122" s="13"/>
      <c r="I122" s="13"/>
      <c r="J122" s="13"/>
      <c r="K122" s="14"/>
      <c r="L122" s="15"/>
      <c r="M122" s="16" t="str">
        <f t="shared" si="2"/>
        <v/>
      </c>
      <c r="N122" s="17" t="str">
        <f t="shared" ca="1" si="3"/>
        <v/>
      </c>
      <c r="O122" s="18" t="str">
        <f ca="1">IF(B122="","",IF(H122="Concluído","CONCLUÍDA",IF(H122="Cancelado","CANCELADA",IF(G122="","SEM PRAZO",IF(G122&lt;TODAY(),"ATRASADA",IF(G122&lt;=TODAY()+CONFIG!$B$2,"VENCE EM BREVE","NO PRAZO"))))))</f>
        <v/>
      </c>
      <c r="P122" s="13"/>
      <c r="Q122" s="13"/>
      <c r="R122" s="13"/>
    </row>
    <row r="123" spans="1:18">
      <c r="A123" s="12" t="s">
        <v>182</v>
      </c>
      <c r="B123" s="13"/>
      <c r="C123" s="13"/>
      <c r="D123" s="13"/>
      <c r="E123" s="13"/>
      <c r="F123" s="13"/>
      <c r="G123" s="14"/>
      <c r="H123" s="13"/>
      <c r="I123" s="13"/>
      <c r="J123" s="13"/>
      <c r="K123" s="14"/>
      <c r="L123" s="15"/>
      <c r="M123" s="16" t="str">
        <f t="shared" si="2"/>
        <v/>
      </c>
      <c r="N123" s="17" t="str">
        <f t="shared" ca="1" si="3"/>
        <v/>
      </c>
      <c r="O123" s="18" t="str">
        <f ca="1">IF(B123="","",IF(H123="Concluído","CONCLUÍDA",IF(H123="Cancelado","CANCELADA",IF(G123="","SEM PRAZO",IF(G123&lt;TODAY(),"ATRASADA",IF(G123&lt;=TODAY()+CONFIG!$B$2,"VENCE EM BREVE","NO PRAZO"))))))</f>
        <v/>
      </c>
      <c r="P123" s="13"/>
      <c r="Q123" s="13"/>
      <c r="R123" s="13"/>
    </row>
    <row r="124" spans="1:18">
      <c r="A124" s="12" t="s">
        <v>183</v>
      </c>
      <c r="B124" s="13"/>
      <c r="C124" s="13"/>
      <c r="D124" s="13"/>
      <c r="E124" s="13"/>
      <c r="F124" s="13"/>
      <c r="G124" s="14"/>
      <c r="H124" s="13"/>
      <c r="I124" s="13"/>
      <c r="J124" s="13"/>
      <c r="K124" s="14"/>
      <c r="L124" s="15"/>
      <c r="M124" s="16" t="str">
        <f t="shared" si="2"/>
        <v/>
      </c>
      <c r="N124" s="17" t="str">
        <f t="shared" ca="1" si="3"/>
        <v/>
      </c>
      <c r="O124" s="18" t="str">
        <f ca="1">IF(B124="","",IF(H124="Concluído","CONCLUÍDA",IF(H124="Cancelado","CANCELADA",IF(G124="","SEM PRAZO",IF(G124&lt;TODAY(),"ATRASADA",IF(G124&lt;=TODAY()+CONFIG!$B$2,"VENCE EM BREVE","NO PRAZO"))))))</f>
        <v/>
      </c>
      <c r="P124" s="13"/>
      <c r="Q124" s="13"/>
      <c r="R124" s="13"/>
    </row>
    <row r="125" spans="1:18">
      <c r="A125" s="12" t="s">
        <v>184</v>
      </c>
      <c r="B125" s="13"/>
      <c r="C125" s="13"/>
      <c r="D125" s="13"/>
      <c r="E125" s="13"/>
      <c r="F125" s="13"/>
      <c r="G125" s="14"/>
      <c r="H125" s="13"/>
      <c r="I125" s="13"/>
      <c r="J125" s="13"/>
      <c r="K125" s="14"/>
      <c r="L125" s="15"/>
      <c r="M125" s="16" t="str">
        <f t="shared" si="2"/>
        <v/>
      </c>
      <c r="N125" s="17" t="str">
        <f t="shared" ca="1" si="3"/>
        <v/>
      </c>
      <c r="O125" s="18" t="str">
        <f ca="1">IF(B125="","",IF(H125="Concluído","CONCLUÍDA",IF(H125="Cancelado","CANCELADA",IF(G125="","SEM PRAZO",IF(G125&lt;TODAY(),"ATRASADA",IF(G125&lt;=TODAY()+CONFIG!$B$2,"VENCE EM BREVE","NO PRAZO"))))))</f>
        <v/>
      </c>
      <c r="P125" s="13"/>
      <c r="Q125" s="13"/>
      <c r="R125" s="13"/>
    </row>
    <row r="126" spans="1:18">
      <c r="A126" s="12" t="s">
        <v>185</v>
      </c>
      <c r="B126" s="13"/>
      <c r="C126" s="13"/>
      <c r="D126" s="13"/>
      <c r="E126" s="13"/>
      <c r="F126" s="13"/>
      <c r="G126" s="14"/>
      <c r="H126" s="13"/>
      <c r="I126" s="13"/>
      <c r="J126" s="13"/>
      <c r="K126" s="14"/>
      <c r="L126" s="15"/>
      <c r="M126" s="16" t="str">
        <f t="shared" si="2"/>
        <v/>
      </c>
      <c r="N126" s="17" t="str">
        <f t="shared" ca="1" si="3"/>
        <v/>
      </c>
      <c r="O126" s="18" t="str">
        <f ca="1">IF(B126="","",IF(H126="Concluído","CONCLUÍDA",IF(H126="Cancelado","CANCELADA",IF(G126="","SEM PRAZO",IF(G126&lt;TODAY(),"ATRASADA",IF(G126&lt;=TODAY()+CONFIG!$B$2,"VENCE EM BREVE","NO PRAZO"))))))</f>
        <v/>
      </c>
      <c r="P126" s="13"/>
      <c r="Q126" s="13"/>
      <c r="R126" s="13"/>
    </row>
    <row r="127" spans="1:18">
      <c r="A127" s="12" t="s">
        <v>186</v>
      </c>
      <c r="B127" s="13"/>
      <c r="C127" s="13"/>
      <c r="D127" s="13"/>
      <c r="E127" s="13"/>
      <c r="F127" s="13"/>
      <c r="G127" s="14"/>
      <c r="H127" s="13"/>
      <c r="I127" s="13"/>
      <c r="J127" s="13"/>
      <c r="K127" s="14"/>
      <c r="L127" s="15"/>
      <c r="M127" s="16" t="str">
        <f t="shared" si="2"/>
        <v/>
      </c>
      <c r="N127" s="17" t="str">
        <f t="shared" ca="1" si="3"/>
        <v/>
      </c>
      <c r="O127" s="18" t="str">
        <f ca="1">IF(B127="","",IF(H127="Concluído","CONCLUÍDA",IF(H127="Cancelado","CANCELADA",IF(G127="","SEM PRAZO",IF(G127&lt;TODAY(),"ATRASADA",IF(G127&lt;=TODAY()+CONFIG!$B$2,"VENCE EM BREVE","NO PRAZO"))))))</f>
        <v/>
      </c>
      <c r="P127" s="13"/>
      <c r="Q127" s="13"/>
      <c r="R127" s="13"/>
    </row>
    <row r="128" spans="1:18">
      <c r="A128" s="12" t="s">
        <v>187</v>
      </c>
      <c r="B128" s="13"/>
      <c r="C128" s="13"/>
      <c r="D128" s="13"/>
      <c r="E128" s="13"/>
      <c r="F128" s="13"/>
      <c r="G128" s="14"/>
      <c r="H128" s="13"/>
      <c r="I128" s="13"/>
      <c r="J128" s="13"/>
      <c r="K128" s="14"/>
      <c r="L128" s="15"/>
      <c r="M128" s="16" t="str">
        <f t="shared" si="2"/>
        <v/>
      </c>
      <c r="N128" s="17" t="str">
        <f t="shared" ca="1" si="3"/>
        <v/>
      </c>
      <c r="O128" s="18" t="str">
        <f ca="1">IF(B128="","",IF(H128="Concluído","CONCLUÍDA",IF(H128="Cancelado","CANCELADA",IF(G128="","SEM PRAZO",IF(G128&lt;TODAY(),"ATRASADA",IF(G128&lt;=TODAY()+CONFIG!$B$2,"VENCE EM BREVE","NO PRAZO"))))))</f>
        <v/>
      </c>
      <c r="P128" s="13"/>
      <c r="Q128" s="13"/>
      <c r="R128" s="13"/>
    </row>
    <row r="129" spans="1:18">
      <c r="A129" s="12" t="s">
        <v>188</v>
      </c>
      <c r="B129" s="13"/>
      <c r="C129" s="13"/>
      <c r="D129" s="13"/>
      <c r="E129" s="13"/>
      <c r="F129" s="13"/>
      <c r="G129" s="14"/>
      <c r="H129" s="13"/>
      <c r="I129" s="13"/>
      <c r="J129" s="13"/>
      <c r="K129" s="14"/>
      <c r="L129" s="15"/>
      <c r="M129" s="16" t="str">
        <f t="shared" si="2"/>
        <v/>
      </c>
      <c r="N129" s="17" t="str">
        <f t="shared" ca="1" si="3"/>
        <v/>
      </c>
      <c r="O129" s="18" t="str">
        <f ca="1">IF(B129="","",IF(H129="Concluído","CONCLUÍDA",IF(H129="Cancelado","CANCELADA",IF(G129="","SEM PRAZO",IF(G129&lt;TODAY(),"ATRASADA",IF(G129&lt;=TODAY()+CONFIG!$B$2,"VENCE EM BREVE","NO PRAZO"))))))</f>
        <v/>
      </c>
      <c r="P129" s="13"/>
      <c r="Q129" s="13"/>
      <c r="R129" s="13"/>
    </row>
    <row r="130" spans="1:18">
      <c r="A130" s="12" t="s">
        <v>189</v>
      </c>
      <c r="B130" s="13"/>
      <c r="C130" s="13"/>
      <c r="D130" s="13"/>
      <c r="E130" s="13"/>
      <c r="F130" s="13"/>
      <c r="G130" s="14"/>
      <c r="H130" s="13"/>
      <c r="I130" s="13"/>
      <c r="J130" s="13"/>
      <c r="K130" s="14"/>
      <c r="L130" s="15"/>
      <c r="M130" s="16" t="str">
        <f t="shared" si="2"/>
        <v/>
      </c>
      <c r="N130" s="17" t="str">
        <f t="shared" ca="1" si="3"/>
        <v/>
      </c>
      <c r="O130" s="18" t="str">
        <f ca="1">IF(B130="","",IF(H130="Concluído","CONCLUÍDA",IF(H130="Cancelado","CANCELADA",IF(G130="","SEM PRAZO",IF(G130&lt;TODAY(),"ATRASADA",IF(G130&lt;=TODAY()+CONFIG!$B$2,"VENCE EM BREVE","NO PRAZO"))))))</f>
        <v/>
      </c>
      <c r="P130" s="13"/>
      <c r="Q130" s="13"/>
      <c r="R130" s="13"/>
    </row>
    <row r="131" spans="1:18">
      <c r="A131" s="12" t="s">
        <v>190</v>
      </c>
      <c r="B131" s="13"/>
      <c r="C131" s="13"/>
      <c r="D131" s="13"/>
      <c r="E131" s="13"/>
      <c r="F131" s="13"/>
      <c r="G131" s="14"/>
      <c r="H131" s="13"/>
      <c r="I131" s="13"/>
      <c r="J131" s="13"/>
      <c r="K131" s="14"/>
      <c r="L131" s="15"/>
      <c r="M131" s="16" t="str">
        <f t="shared" si="2"/>
        <v/>
      </c>
      <c r="N131" s="17" t="str">
        <f t="shared" ca="1" si="3"/>
        <v/>
      </c>
      <c r="O131" s="18" t="str">
        <f ca="1">IF(B131="","",IF(H131="Concluído","CONCLUÍDA",IF(H131="Cancelado","CANCELADA",IF(G131="","SEM PRAZO",IF(G131&lt;TODAY(),"ATRASADA",IF(G131&lt;=TODAY()+CONFIG!$B$2,"VENCE EM BREVE","NO PRAZO"))))))</f>
        <v/>
      </c>
      <c r="P131" s="13"/>
      <c r="Q131" s="13"/>
      <c r="R131" s="13"/>
    </row>
    <row r="132" spans="1:18">
      <c r="A132" s="12" t="s">
        <v>191</v>
      </c>
      <c r="B132" s="13"/>
      <c r="C132" s="13"/>
      <c r="D132" s="13"/>
      <c r="E132" s="13"/>
      <c r="F132" s="13"/>
      <c r="G132" s="14"/>
      <c r="H132" s="13"/>
      <c r="I132" s="13"/>
      <c r="J132" s="13"/>
      <c r="K132" s="14"/>
      <c r="L132" s="15"/>
      <c r="M132" s="16" t="str">
        <f t="shared" si="2"/>
        <v/>
      </c>
      <c r="N132" s="17" t="str">
        <f t="shared" ca="1" si="3"/>
        <v/>
      </c>
      <c r="O132" s="18" t="str">
        <f ca="1">IF(B132="","",IF(H132="Concluído","CONCLUÍDA",IF(H132="Cancelado","CANCELADA",IF(G132="","SEM PRAZO",IF(G132&lt;TODAY(),"ATRASADA",IF(G132&lt;=TODAY()+CONFIG!$B$2,"VENCE EM BREVE","NO PRAZO"))))))</f>
        <v/>
      </c>
      <c r="P132" s="13"/>
      <c r="Q132" s="13"/>
      <c r="R132" s="13"/>
    </row>
    <row r="133" spans="1:18">
      <c r="A133" s="12" t="s">
        <v>192</v>
      </c>
      <c r="B133" s="13"/>
      <c r="C133" s="13"/>
      <c r="D133" s="13"/>
      <c r="E133" s="13"/>
      <c r="F133" s="13"/>
      <c r="G133" s="14"/>
      <c r="H133" s="13"/>
      <c r="I133" s="13"/>
      <c r="J133" s="13"/>
      <c r="K133" s="14"/>
      <c r="L133" s="15"/>
      <c r="M133" s="16" t="str">
        <f t="shared" si="2"/>
        <v/>
      </c>
      <c r="N133" s="17" t="str">
        <f t="shared" ca="1" si="3"/>
        <v/>
      </c>
      <c r="O133" s="18" t="str">
        <f ca="1">IF(B133="","",IF(H133="Concluído","CONCLUÍDA",IF(H133="Cancelado","CANCELADA",IF(G133="","SEM PRAZO",IF(G133&lt;TODAY(),"ATRASADA",IF(G133&lt;=TODAY()+CONFIG!$B$2,"VENCE EM BREVE","NO PRAZO"))))))</f>
        <v/>
      </c>
      <c r="P133" s="13"/>
      <c r="Q133" s="13"/>
      <c r="R133" s="13"/>
    </row>
    <row r="134" spans="1:18">
      <c r="A134" s="12" t="s">
        <v>193</v>
      </c>
      <c r="B134" s="13"/>
      <c r="C134" s="13"/>
      <c r="D134" s="13"/>
      <c r="E134" s="13"/>
      <c r="F134" s="13"/>
      <c r="G134" s="14"/>
      <c r="H134" s="13"/>
      <c r="I134" s="13"/>
      <c r="J134" s="13"/>
      <c r="K134" s="14"/>
      <c r="L134" s="15"/>
      <c r="M134" s="16" t="str">
        <f t="shared" ref="M134:M197" si="4">IF(OR(B134="",G134="",H134&lt;&gt;"Concluído",I134="",I134="Não recorrente",I134="Conforme contrato"),"",IF(I134="Diária",G134+1,IF(I134="Semanal",G134+7,IF(I134="Quinzenal",G134+15,IF(I134="Mensal",EDATE(G134,1),IF(I134="Bimestral",EDATE(G134,2),IF(I134="Trimestral",EDATE(G134,3),IF(I134="Semestral",EDATE(G134,6),IF(I134="Anual",EDATE(G134,12),"")))))))))</f>
        <v/>
      </c>
      <c r="N134" s="17" t="str">
        <f t="shared" ref="N134:N197" ca="1" si="5">IF(OR(B134="",G134="",H134="Concluído",H134="Cancelado"),"",G134-TODAY())</f>
        <v/>
      </c>
      <c r="O134" s="18" t="str">
        <f ca="1">IF(B134="","",IF(H134="Concluído","CONCLUÍDA",IF(H134="Cancelado","CANCELADA",IF(G134="","SEM PRAZO",IF(G134&lt;TODAY(),"ATRASADA",IF(G134&lt;=TODAY()+CONFIG!$B$2,"VENCE EM BREVE","NO PRAZO"))))))</f>
        <v/>
      </c>
      <c r="P134" s="13"/>
      <c r="Q134" s="13"/>
      <c r="R134" s="13"/>
    </row>
    <row r="135" spans="1:18">
      <c r="A135" s="12" t="s">
        <v>194</v>
      </c>
      <c r="B135" s="13"/>
      <c r="C135" s="13"/>
      <c r="D135" s="13"/>
      <c r="E135" s="13"/>
      <c r="F135" s="13"/>
      <c r="G135" s="14"/>
      <c r="H135" s="13"/>
      <c r="I135" s="13"/>
      <c r="J135" s="13"/>
      <c r="K135" s="14"/>
      <c r="L135" s="15"/>
      <c r="M135" s="16" t="str">
        <f t="shared" si="4"/>
        <v/>
      </c>
      <c r="N135" s="17" t="str">
        <f t="shared" ca="1" si="5"/>
        <v/>
      </c>
      <c r="O135" s="18" t="str">
        <f ca="1">IF(B135="","",IF(H135="Concluído","CONCLUÍDA",IF(H135="Cancelado","CANCELADA",IF(G135="","SEM PRAZO",IF(G135&lt;TODAY(),"ATRASADA",IF(G135&lt;=TODAY()+CONFIG!$B$2,"VENCE EM BREVE","NO PRAZO"))))))</f>
        <v/>
      </c>
      <c r="P135" s="13"/>
      <c r="Q135" s="13"/>
      <c r="R135" s="13"/>
    </row>
    <row r="136" spans="1:18">
      <c r="A136" s="12" t="s">
        <v>195</v>
      </c>
      <c r="B136" s="13"/>
      <c r="C136" s="13"/>
      <c r="D136" s="13"/>
      <c r="E136" s="13"/>
      <c r="F136" s="13"/>
      <c r="G136" s="14"/>
      <c r="H136" s="13"/>
      <c r="I136" s="13"/>
      <c r="J136" s="13"/>
      <c r="K136" s="14"/>
      <c r="L136" s="15"/>
      <c r="M136" s="16" t="str">
        <f t="shared" si="4"/>
        <v/>
      </c>
      <c r="N136" s="17" t="str">
        <f t="shared" ca="1" si="5"/>
        <v/>
      </c>
      <c r="O136" s="18" t="str">
        <f ca="1">IF(B136="","",IF(H136="Concluído","CONCLUÍDA",IF(H136="Cancelado","CANCELADA",IF(G136="","SEM PRAZO",IF(G136&lt;TODAY(),"ATRASADA",IF(G136&lt;=TODAY()+CONFIG!$B$2,"VENCE EM BREVE","NO PRAZO"))))))</f>
        <v/>
      </c>
      <c r="P136" s="13"/>
      <c r="Q136" s="13"/>
      <c r="R136" s="13"/>
    </row>
    <row r="137" spans="1:18">
      <c r="A137" s="12" t="s">
        <v>196</v>
      </c>
      <c r="B137" s="13"/>
      <c r="C137" s="13"/>
      <c r="D137" s="13"/>
      <c r="E137" s="13"/>
      <c r="F137" s="13"/>
      <c r="G137" s="14"/>
      <c r="H137" s="13"/>
      <c r="I137" s="13"/>
      <c r="J137" s="13"/>
      <c r="K137" s="14"/>
      <c r="L137" s="15"/>
      <c r="M137" s="16" t="str">
        <f t="shared" si="4"/>
        <v/>
      </c>
      <c r="N137" s="17" t="str">
        <f t="shared" ca="1" si="5"/>
        <v/>
      </c>
      <c r="O137" s="18" t="str">
        <f ca="1">IF(B137="","",IF(H137="Concluído","CONCLUÍDA",IF(H137="Cancelado","CANCELADA",IF(G137="","SEM PRAZO",IF(G137&lt;TODAY(),"ATRASADA",IF(G137&lt;=TODAY()+CONFIG!$B$2,"VENCE EM BREVE","NO PRAZO"))))))</f>
        <v/>
      </c>
      <c r="P137" s="13"/>
      <c r="Q137" s="13"/>
      <c r="R137" s="13"/>
    </row>
    <row r="138" spans="1:18">
      <c r="A138" s="12" t="s">
        <v>197</v>
      </c>
      <c r="B138" s="13"/>
      <c r="C138" s="13"/>
      <c r="D138" s="13"/>
      <c r="E138" s="13"/>
      <c r="F138" s="13"/>
      <c r="G138" s="14"/>
      <c r="H138" s="13"/>
      <c r="I138" s="13"/>
      <c r="J138" s="13"/>
      <c r="K138" s="14"/>
      <c r="L138" s="15"/>
      <c r="M138" s="16" t="str">
        <f t="shared" si="4"/>
        <v/>
      </c>
      <c r="N138" s="17" t="str">
        <f t="shared" ca="1" si="5"/>
        <v/>
      </c>
      <c r="O138" s="18" t="str">
        <f ca="1">IF(B138="","",IF(H138="Concluído","CONCLUÍDA",IF(H138="Cancelado","CANCELADA",IF(G138="","SEM PRAZO",IF(G138&lt;TODAY(),"ATRASADA",IF(G138&lt;=TODAY()+CONFIG!$B$2,"VENCE EM BREVE","NO PRAZO"))))))</f>
        <v/>
      </c>
      <c r="P138" s="13"/>
      <c r="Q138" s="13"/>
      <c r="R138" s="13"/>
    </row>
    <row r="139" spans="1:18">
      <c r="A139" s="12" t="s">
        <v>198</v>
      </c>
      <c r="B139" s="13"/>
      <c r="C139" s="13"/>
      <c r="D139" s="13"/>
      <c r="E139" s="13"/>
      <c r="F139" s="13"/>
      <c r="G139" s="14"/>
      <c r="H139" s="13"/>
      <c r="I139" s="13"/>
      <c r="J139" s="13"/>
      <c r="K139" s="14"/>
      <c r="L139" s="15"/>
      <c r="M139" s="16" t="str">
        <f t="shared" si="4"/>
        <v/>
      </c>
      <c r="N139" s="17" t="str">
        <f t="shared" ca="1" si="5"/>
        <v/>
      </c>
      <c r="O139" s="18" t="str">
        <f ca="1">IF(B139="","",IF(H139="Concluído","CONCLUÍDA",IF(H139="Cancelado","CANCELADA",IF(G139="","SEM PRAZO",IF(G139&lt;TODAY(),"ATRASADA",IF(G139&lt;=TODAY()+CONFIG!$B$2,"VENCE EM BREVE","NO PRAZO"))))))</f>
        <v/>
      </c>
      <c r="P139" s="13"/>
      <c r="Q139" s="13"/>
      <c r="R139" s="13"/>
    </row>
    <row r="140" spans="1:18">
      <c r="A140" s="12" t="s">
        <v>199</v>
      </c>
      <c r="B140" s="13"/>
      <c r="C140" s="13"/>
      <c r="D140" s="13"/>
      <c r="E140" s="13"/>
      <c r="F140" s="13"/>
      <c r="G140" s="14"/>
      <c r="H140" s="13"/>
      <c r="I140" s="13"/>
      <c r="J140" s="13"/>
      <c r="K140" s="14"/>
      <c r="L140" s="15"/>
      <c r="M140" s="16" t="str">
        <f t="shared" si="4"/>
        <v/>
      </c>
      <c r="N140" s="17" t="str">
        <f t="shared" ca="1" si="5"/>
        <v/>
      </c>
      <c r="O140" s="18" t="str">
        <f ca="1">IF(B140="","",IF(H140="Concluído","CONCLUÍDA",IF(H140="Cancelado","CANCELADA",IF(G140="","SEM PRAZO",IF(G140&lt;TODAY(),"ATRASADA",IF(G140&lt;=TODAY()+CONFIG!$B$2,"VENCE EM BREVE","NO PRAZO"))))))</f>
        <v/>
      </c>
      <c r="P140" s="13"/>
      <c r="Q140" s="13"/>
      <c r="R140" s="13"/>
    </row>
    <row r="141" spans="1:18">
      <c r="A141" s="12" t="s">
        <v>200</v>
      </c>
      <c r="B141" s="13"/>
      <c r="C141" s="13"/>
      <c r="D141" s="13"/>
      <c r="E141" s="13"/>
      <c r="F141" s="13"/>
      <c r="G141" s="14"/>
      <c r="H141" s="13"/>
      <c r="I141" s="13"/>
      <c r="J141" s="13"/>
      <c r="K141" s="14"/>
      <c r="L141" s="15"/>
      <c r="M141" s="16" t="str">
        <f t="shared" si="4"/>
        <v/>
      </c>
      <c r="N141" s="17" t="str">
        <f t="shared" ca="1" si="5"/>
        <v/>
      </c>
      <c r="O141" s="18" t="str">
        <f ca="1">IF(B141="","",IF(H141="Concluído","CONCLUÍDA",IF(H141="Cancelado","CANCELADA",IF(G141="","SEM PRAZO",IF(G141&lt;TODAY(),"ATRASADA",IF(G141&lt;=TODAY()+CONFIG!$B$2,"VENCE EM BREVE","NO PRAZO"))))))</f>
        <v/>
      </c>
      <c r="P141" s="13"/>
      <c r="Q141" s="13"/>
      <c r="R141" s="13"/>
    </row>
    <row r="142" spans="1:18">
      <c r="A142" s="12" t="s">
        <v>201</v>
      </c>
      <c r="B142" s="13"/>
      <c r="C142" s="13"/>
      <c r="D142" s="13"/>
      <c r="E142" s="13"/>
      <c r="F142" s="13"/>
      <c r="G142" s="14"/>
      <c r="H142" s="13"/>
      <c r="I142" s="13"/>
      <c r="J142" s="13"/>
      <c r="K142" s="14"/>
      <c r="L142" s="15"/>
      <c r="M142" s="16" t="str">
        <f t="shared" si="4"/>
        <v/>
      </c>
      <c r="N142" s="17" t="str">
        <f t="shared" ca="1" si="5"/>
        <v/>
      </c>
      <c r="O142" s="18" t="str">
        <f ca="1">IF(B142="","",IF(H142="Concluído","CONCLUÍDA",IF(H142="Cancelado","CANCELADA",IF(G142="","SEM PRAZO",IF(G142&lt;TODAY(),"ATRASADA",IF(G142&lt;=TODAY()+CONFIG!$B$2,"VENCE EM BREVE","NO PRAZO"))))))</f>
        <v/>
      </c>
      <c r="P142" s="13"/>
      <c r="Q142" s="13"/>
      <c r="R142" s="13"/>
    </row>
    <row r="143" spans="1:18">
      <c r="A143" s="12" t="s">
        <v>202</v>
      </c>
      <c r="B143" s="13"/>
      <c r="C143" s="13"/>
      <c r="D143" s="13"/>
      <c r="E143" s="13"/>
      <c r="F143" s="13"/>
      <c r="G143" s="14"/>
      <c r="H143" s="13"/>
      <c r="I143" s="13"/>
      <c r="J143" s="13"/>
      <c r="K143" s="14"/>
      <c r="L143" s="15"/>
      <c r="M143" s="16" t="str">
        <f t="shared" si="4"/>
        <v/>
      </c>
      <c r="N143" s="17" t="str">
        <f t="shared" ca="1" si="5"/>
        <v/>
      </c>
      <c r="O143" s="18" t="str">
        <f ca="1">IF(B143="","",IF(H143="Concluído","CONCLUÍDA",IF(H143="Cancelado","CANCELADA",IF(G143="","SEM PRAZO",IF(G143&lt;TODAY(),"ATRASADA",IF(G143&lt;=TODAY()+CONFIG!$B$2,"VENCE EM BREVE","NO PRAZO"))))))</f>
        <v/>
      </c>
      <c r="P143" s="13"/>
      <c r="Q143" s="13"/>
      <c r="R143" s="13"/>
    </row>
    <row r="144" spans="1:18">
      <c r="A144" s="12" t="s">
        <v>203</v>
      </c>
      <c r="B144" s="13"/>
      <c r="C144" s="13"/>
      <c r="D144" s="13"/>
      <c r="E144" s="13"/>
      <c r="F144" s="13"/>
      <c r="G144" s="14"/>
      <c r="H144" s="13"/>
      <c r="I144" s="13"/>
      <c r="J144" s="13"/>
      <c r="K144" s="14"/>
      <c r="L144" s="15"/>
      <c r="M144" s="16" t="str">
        <f t="shared" si="4"/>
        <v/>
      </c>
      <c r="N144" s="17" t="str">
        <f t="shared" ca="1" si="5"/>
        <v/>
      </c>
      <c r="O144" s="18" t="str">
        <f ca="1">IF(B144="","",IF(H144="Concluído","CONCLUÍDA",IF(H144="Cancelado","CANCELADA",IF(G144="","SEM PRAZO",IF(G144&lt;TODAY(),"ATRASADA",IF(G144&lt;=TODAY()+CONFIG!$B$2,"VENCE EM BREVE","NO PRAZO"))))))</f>
        <v/>
      </c>
      <c r="P144" s="13"/>
      <c r="Q144" s="13"/>
      <c r="R144" s="13"/>
    </row>
    <row r="145" spans="1:18">
      <c r="A145" s="12" t="s">
        <v>204</v>
      </c>
      <c r="B145" s="13"/>
      <c r="C145" s="13"/>
      <c r="D145" s="13"/>
      <c r="E145" s="13"/>
      <c r="F145" s="13"/>
      <c r="G145" s="14"/>
      <c r="H145" s="13"/>
      <c r="I145" s="13"/>
      <c r="J145" s="13"/>
      <c r="K145" s="14"/>
      <c r="L145" s="15"/>
      <c r="M145" s="16" t="str">
        <f t="shared" si="4"/>
        <v/>
      </c>
      <c r="N145" s="17" t="str">
        <f t="shared" ca="1" si="5"/>
        <v/>
      </c>
      <c r="O145" s="18" t="str">
        <f ca="1">IF(B145="","",IF(H145="Concluído","CONCLUÍDA",IF(H145="Cancelado","CANCELADA",IF(G145="","SEM PRAZO",IF(G145&lt;TODAY(),"ATRASADA",IF(G145&lt;=TODAY()+CONFIG!$B$2,"VENCE EM BREVE","NO PRAZO"))))))</f>
        <v/>
      </c>
      <c r="P145" s="13"/>
      <c r="Q145" s="13"/>
      <c r="R145" s="13"/>
    </row>
    <row r="146" spans="1:18">
      <c r="A146" s="12" t="s">
        <v>205</v>
      </c>
      <c r="B146" s="13"/>
      <c r="C146" s="13"/>
      <c r="D146" s="13"/>
      <c r="E146" s="13"/>
      <c r="F146" s="13"/>
      <c r="G146" s="14"/>
      <c r="H146" s="13"/>
      <c r="I146" s="13"/>
      <c r="J146" s="13"/>
      <c r="K146" s="14"/>
      <c r="L146" s="15"/>
      <c r="M146" s="16" t="str">
        <f t="shared" si="4"/>
        <v/>
      </c>
      <c r="N146" s="17" t="str">
        <f t="shared" ca="1" si="5"/>
        <v/>
      </c>
      <c r="O146" s="18" t="str">
        <f ca="1">IF(B146="","",IF(H146="Concluído","CONCLUÍDA",IF(H146="Cancelado","CANCELADA",IF(G146="","SEM PRAZO",IF(G146&lt;TODAY(),"ATRASADA",IF(G146&lt;=TODAY()+CONFIG!$B$2,"VENCE EM BREVE","NO PRAZO"))))))</f>
        <v/>
      </c>
      <c r="P146" s="13"/>
      <c r="Q146" s="13"/>
      <c r="R146" s="13"/>
    </row>
    <row r="147" spans="1:18">
      <c r="A147" s="12" t="s">
        <v>206</v>
      </c>
      <c r="B147" s="13"/>
      <c r="C147" s="13"/>
      <c r="D147" s="13"/>
      <c r="E147" s="13"/>
      <c r="F147" s="13"/>
      <c r="G147" s="14"/>
      <c r="H147" s="13"/>
      <c r="I147" s="13"/>
      <c r="J147" s="13"/>
      <c r="K147" s="14"/>
      <c r="L147" s="15"/>
      <c r="M147" s="16" t="str">
        <f t="shared" si="4"/>
        <v/>
      </c>
      <c r="N147" s="17" t="str">
        <f t="shared" ca="1" si="5"/>
        <v/>
      </c>
      <c r="O147" s="18" t="str">
        <f ca="1">IF(B147="","",IF(H147="Concluído","CONCLUÍDA",IF(H147="Cancelado","CANCELADA",IF(G147="","SEM PRAZO",IF(G147&lt;TODAY(),"ATRASADA",IF(G147&lt;=TODAY()+CONFIG!$B$2,"VENCE EM BREVE","NO PRAZO"))))))</f>
        <v/>
      </c>
      <c r="P147" s="13"/>
      <c r="Q147" s="13"/>
      <c r="R147" s="13"/>
    </row>
    <row r="148" spans="1:18">
      <c r="A148" s="12" t="s">
        <v>207</v>
      </c>
      <c r="B148" s="13"/>
      <c r="C148" s="13"/>
      <c r="D148" s="13"/>
      <c r="E148" s="13"/>
      <c r="F148" s="13"/>
      <c r="G148" s="14"/>
      <c r="H148" s="13"/>
      <c r="I148" s="13"/>
      <c r="J148" s="13"/>
      <c r="K148" s="14"/>
      <c r="L148" s="15"/>
      <c r="M148" s="16" t="str">
        <f t="shared" si="4"/>
        <v/>
      </c>
      <c r="N148" s="17" t="str">
        <f t="shared" ca="1" si="5"/>
        <v/>
      </c>
      <c r="O148" s="18" t="str">
        <f ca="1">IF(B148="","",IF(H148="Concluído","CONCLUÍDA",IF(H148="Cancelado","CANCELADA",IF(G148="","SEM PRAZO",IF(G148&lt;TODAY(),"ATRASADA",IF(G148&lt;=TODAY()+CONFIG!$B$2,"VENCE EM BREVE","NO PRAZO"))))))</f>
        <v/>
      </c>
      <c r="P148" s="13"/>
      <c r="Q148" s="13"/>
      <c r="R148" s="13"/>
    </row>
    <row r="149" spans="1:18">
      <c r="A149" s="12" t="s">
        <v>208</v>
      </c>
      <c r="B149" s="13"/>
      <c r="C149" s="13"/>
      <c r="D149" s="13"/>
      <c r="E149" s="13"/>
      <c r="F149" s="13"/>
      <c r="G149" s="14"/>
      <c r="H149" s="13"/>
      <c r="I149" s="13"/>
      <c r="J149" s="13"/>
      <c r="K149" s="14"/>
      <c r="L149" s="15"/>
      <c r="M149" s="16" t="str">
        <f t="shared" si="4"/>
        <v/>
      </c>
      <c r="N149" s="17" t="str">
        <f t="shared" ca="1" si="5"/>
        <v/>
      </c>
      <c r="O149" s="18" t="str">
        <f ca="1">IF(B149="","",IF(H149="Concluído","CONCLUÍDA",IF(H149="Cancelado","CANCELADA",IF(G149="","SEM PRAZO",IF(G149&lt;TODAY(),"ATRASADA",IF(G149&lt;=TODAY()+CONFIG!$B$2,"VENCE EM BREVE","NO PRAZO"))))))</f>
        <v/>
      </c>
      <c r="P149" s="13"/>
      <c r="Q149" s="13"/>
      <c r="R149" s="13"/>
    </row>
    <row r="150" spans="1:18">
      <c r="A150" s="12" t="s">
        <v>209</v>
      </c>
      <c r="B150" s="13"/>
      <c r="C150" s="13"/>
      <c r="D150" s="13"/>
      <c r="E150" s="13"/>
      <c r="F150" s="13"/>
      <c r="G150" s="14"/>
      <c r="H150" s="13"/>
      <c r="I150" s="13"/>
      <c r="J150" s="13"/>
      <c r="K150" s="14"/>
      <c r="L150" s="15"/>
      <c r="M150" s="16" t="str">
        <f t="shared" si="4"/>
        <v/>
      </c>
      <c r="N150" s="17" t="str">
        <f t="shared" ca="1" si="5"/>
        <v/>
      </c>
      <c r="O150" s="18" t="str">
        <f ca="1">IF(B150="","",IF(H150="Concluído","CONCLUÍDA",IF(H150="Cancelado","CANCELADA",IF(G150="","SEM PRAZO",IF(G150&lt;TODAY(),"ATRASADA",IF(G150&lt;=TODAY()+CONFIG!$B$2,"VENCE EM BREVE","NO PRAZO"))))))</f>
        <v/>
      </c>
      <c r="P150" s="13"/>
      <c r="Q150" s="13"/>
      <c r="R150" s="13"/>
    </row>
    <row r="151" spans="1:18">
      <c r="A151" s="12" t="s">
        <v>210</v>
      </c>
      <c r="B151" s="13"/>
      <c r="C151" s="13"/>
      <c r="D151" s="13"/>
      <c r="E151" s="13"/>
      <c r="F151" s="13"/>
      <c r="G151" s="14"/>
      <c r="H151" s="13"/>
      <c r="I151" s="13"/>
      <c r="J151" s="13"/>
      <c r="K151" s="14"/>
      <c r="L151" s="15"/>
      <c r="M151" s="16" t="str">
        <f t="shared" si="4"/>
        <v/>
      </c>
      <c r="N151" s="17" t="str">
        <f t="shared" ca="1" si="5"/>
        <v/>
      </c>
      <c r="O151" s="18" t="str">
        <f ca="1">IF(B151="","",IF(H151="Concluído","CONCLUÍDA",IF(H151="Cancelado","CANCELADA",IF(G151="","SEM PRAZO",IF(G151&lt;TODAY(),"ATRASADA",IF(G151&lt;=TODAY()+CONFIG!$B$2,"VENCE EM BREVE","NO PRAZO"))))))</f>
        <v/>
      </c>
      <c r="P151" s="13"/>
      <c r="Q151" s="13"/>
      <c r="R151" s="13"/>
    </row>
    <row r="152" spans="1:18">
      <c r="A152" s="12" t="s">
        <v>211</v>
      </c>
      <c r="B152" s="13"/>
      <c r="C152" s="13"/>
      <c r="D152" s="13"/>
      <c r="E152" s="13"/>
      <c r="F152" s="13"/>
      <c r="G152" s="14"/>
      <c r="H152" s="13"/>
      <c r="I152" s="13"/>
      <c r="J152" s="13"/>
      <c r="K152" s="14"/>
      <c r="L152" s="15"/>
      <c r="M152" s="16" t="str">
        <f t="shared" si="4"/>
        <v/>
      </c>
      <c r="N152" s="17" t="str">
        <f t="shared" ca="1" si="5"/>
        <v/>
      </c>
      <c r="O152" s="18" t="str">
        <f ca="1">IF(B152="","",IF(H152="Concluído","CONCLUÍDA",IF(H152="Cancelado","CANCELADA",IF(G152="","SEM PRAZO",IF(G152&lt;TODAY(),"ATRASADA",IF(G152&lt;=TODAY()+CONFIG!$B$2,"VENCE EM BREVE","NO PRAZO"))))))</f>
        <v/>
      </c>
      <c r="P152" s="13"/>
      <c r="Q152" s="13"/>
      <c r="R152" s="13"/>
    </row>
    <row r="153" spans="1:18">
      <c r="A153" s="12" t="s">
        <v>212</v>
      </c>
      <c r="B153" s="13"/>
      <c r="C153" s="13"/>
      <c r="D153" s="13"/>
      <c r="E153" s="13"/>
      <c r="F153" s="13"/>
      <c r="G153" s="14"/>
      <c r="H153" s="13"/>
      <c r="I153" s="13"/>
      <c r="J153" s="13"/>
      <c r="K153" s="14"/>
      <c r="L153" s="15"/>
      <c r="M153" s="16" t="str">
        <f t="shared" si="4"/>
        <v/>
      </c>
      <c r="N153" s="17" t="str">
        <f t="shared" ca="1" si="5"/>
        <v/>
      </c>
      <c r="O153" s="18" t="str">
        <f ca="1">IF(B153="","",IF(H153="Concluído","CONCLUÍDA",IF(H153="Cancelado","CANCELADA",IF(G153="","SEM PRAZO",IF(G153&lt;TODAY(),"ATRASADA",IF(G153&lt;=TODAY()+CONFIG!$B$2,"VENCE EM BREVE","NO PRAZO"))))))</f>
        <v/>
      </c>
      <c r="P153" s="13"/>
      <c r="Q153" s="13"/>
      <c r="R153" s="13"/>
    </row>
    <row r="154" spans="1:18">
      <c r="A154" s="12" t="s">
        <v>213</v>
      </c>
      <c r="B154" s="13"/>
      <c r="C154" s="13"/>
      <c r="D154" s="13"/>
      <c r="E154" s="13"/>
      <c r="F154" s="13"/>
      <c r="G154" s="14"/>
      <c r="H154" s="13"/>
      <c r="I154" s="13"/>
      <c r="J154" s="13"/>
      <c r="K154" s="14"/>
      <c r="L154" s="15"/>
      <c r="M154" s="16" t="str">
        <f t="shared" si="4"/>
        <v/>
      </c>
      <c r="N154" s="17" t="str">
        <f t="shared" ca="1" si="5"/>
        <v/>
      </c>
      <c r="O154" s="18" t="str">
        <f ca="1">IF(B154="","",IF(H154="Concluído","CONCLUÍDA",IF(H154="Cancelado","CANCELADA",IF(G154="","SEM PRAZO",IF(G154&lt;TODAY(),"ATRASADA",IF(G154&lt;=TODAY()+CONFIG!$B$2,"VENCE EM BREVE","NO PRAZO"))))))</f>
        <v/>
      </c>
      <c r="P154" s="13"/>
      <c r="Q154" s="13"/>
      <c r="R154" s="13"/>
    </row>
    <row r="155" spans="1:18">
      <c r="A155" s="12" t="s">
        <v>214</v>
      </c>
      <c r="B155" s="13"/>
      <c r="C155" s="13"/>
      <c r="D155" s="13"/>
      <c r="E155" s="13"/>
      <c r="F155" s="13"/>
      <c r="G155" s="14"/>
      <c r="H155" s="13"/>
      <c r="I155" s="13"/>
      <c r="J155" s="13"/>
      <c r="K155" s="14"/>
      <c r="L155" s="15"/>
      <c r="M155" s="16" t="str">
        <f t="shared" si="4"/>
        <v/>
      </c>
      <c r="N155" s="17" t="str">
        <f t="shared" ca="1" si="5"/>
        <v/>
      </c>
      <c r="O155" s="18" t="str">
        <f ca="1">IF(B155="","",IF(H155="Concluído","CONCLUÍDA",IF(H155="Cancelado","CANCELADA",IF(G155="","SEM PRAZO",IF(G155&lt;TODAY(),"ATRASADA",IF(G155&lt;=TODAY()+CONFIG!$B$2,"VENCE EM BREVE","NO PRAZO"))))))</f>
        <v/>
      </c>
      <c r="P155" s="13"/>
      <c r="Q155" s="13"/>
      <c r="R155" s="13"/>
    </row>
    <row r="156" spans="1:18">
      <c r="A156" s="12" t="s">
        <v>215</v>
      </c>
      <c r="B156" s="13"/>
      <c r="C156" s="13"/>
      <c r="D156" s="13"/>
      <c r="E156" s="13"/>
      <c r="F156" s="13"/>
      <c r="G156" s="14"/>
      <c r="H156" s="13"/>
      <c r="I156" s="13"/>
      <c r="J156" s="13"/>
      <c r="K156" s="14"/>
      <c r="L156" s="15"/>
      <c r="M156" s="16" t="str">
        <f t="shared" si="4"/>
        <v/>
      </c>
      <c r="N156" s="17" t="str">
        <f t="shared" ca="1" si="5"/>
        <v/>
      </c>
      <c r="O156" s="18" t="str">
        <f ca="1">IF(B156="","",IF(H156="Concluído","CONCLUÍDA",IF(H156="Cancelado","CANCELADA",IF(G156="","SEM PRAZO",IF(G156&lt;TODAY(),"ATRASADA",IF(G156&lt;=TODAY()+CONFIG!$B$2,"VENCE EM BREVE","NO PRAZO"))))))</f>
        <v/>
      </c>
      <c r="P156" s="13"/>
      <c r="Q156" s="13"/>
      <c r="R156" s="13"/>
    </row>
    <row r="157" spans="1:18">
      <c r="A157" s="12" t="s">
        <v>216</v>
      </c>
      <c r="B157" s="13"/>
      <c r="C157" s="13"/>
      <c r="D157" s="13"/>
      <c r="E157" s="13"/>
      <c r="F157" s="13"/>
      <c r="G157" s="14"/>
      <c r="H157" s="13"/>
      <c r="I157" s="13"/>
      <c r="J157" s="13"/>
      <c r="K157" s="14"/>
      <c r="L157" s="15"/>
      <c r="M157" s="16" t="str">
        <f t="shared" si="4"/>
        <v/>
      </c>
      <c r="N157" s="17" t="str">
        <f t="shared" ca="1" si="5"/>
        <v/>
      </c>
      <c r="O157" s="18" t="str">
        <f ca="1">IF(B157="","",IF(H157="Concluído","CONCLUÍDA",IF(H157="Cancelado","CANCELADA",IF(G157="","SEM PRAZO",IF(G157&lt;TODAY(),"ATRASADA",IF(G157&lt;=TODAY()+CONFIG!$B$2,"VENCE EM BREVE","NO PRAZO"))))))</f>
        <v/>
      </c>
      <c r="P157" s="13"/>
      <c r="Q157" s="13"/>
      <c r="R157" s="13"/>
    </row>
    <row r="158" spans="1:18">
      <c r="A158" s="12" t="s">
        <v>217</v>
      </c>
      <c r="B158" s="13"/>
      <c r="C158" s="13"/>
      <c r="D158" s="13"/>
      <c r="E158" s="13"/>
      <c r="F158" s="13"/>
      <c r="G158" s="14"/>
      <c r="H158" s="13"/>
      <c r="I158" s="13"/>
      <c r="J158" s="13"/>
      <c r="K158" s="14"/>
      <c r="L158" s="15"/>
      <c r="M158" s="16" t="str">
        <f t="shared" si="4"/>
        <v/>
      </c>
      <c r="N158" s="17" t="str">
        <f t="shared" ca="1" si="5"/>
        <v/>
      </c>
      <c r="O158" s="18" t="str">
        <f ca="1">IF(B158="","",IF(H158="Concluído","CONCLUÍDA",IF(H158="Cancelado","CANCELADA",IF(G158="","SEM PRAZO",IF(G158&lt;TODAY(),"ATRASADA",IF(G158&lt;=TODAY()+CONFIG!$B$2,"VENCE EM BREVE","NO PRAZO"))))))</f>
        <v/>
      </c>
      <c r="P158" s="13"/>
      <c r="Q158" s="13"/>
      <c r="R158" s="13"/>
    </row>
    <row r="159" spans="1:18">
      <c r="A159" s="12" t="s">
        <v>218</v>
      </c>
      <c r="B159" s="13"/>
      <c r="C159" s="13"/>
      <c r="D159" s="13"/>
      <c r="E159" s="13"/>
      <c r="F159" s="13"/>
      <c r="G159" s="14"/>
      <c r="H159" s="13"/>
      <c r="I159" s="13"/>
      <c r="J159" s="13"/>
      <c r="K159" s="14"/>
      <c r="L159" s="15"/>
      <c r="M159" s="16" t="str">
        <f t="shared" si="4"/>
        <v/>
      </c>
      <c r="N159" s="17" t="str">
        <f t="shared" ca="1" si="5"/>
        <v/>
      </c>
      <c r="O159" s="18" t="str">
        <f ca="1">IF(B159="","",IF(H159="Concluído","CONCLUÍDA",IF(H159="Cancelado","CANCELADA",IF(G159="","SEM PRAZO",IF(G159&lt;TODAY(),"ATRASADA",IF(G159&lt;=TODAY()+CONFIG!$B$2,"VENCE EM BREVE","NO PRAZO"))))))</f>
        <v/>
      </c>
      <c r="P159" s="13"/>
      <c r="Q159" s="13"/>
      <c r="R159" s="13"/>
    </row>
    <row r="160" spans="1:18">
      <c r="A160" s="12" t="s">
        <v>219</v>
      </c>
      <c r="B160" s="13"/>
      <c r="C160" s="13"/>
      <c r="D160" s="13"/>
      <c r="E160" s="13"/>
      <c r="F160" s="13"/>
      <c r="G160" s="14"/>
      <c r="H160" s="13"/>
      <c r="I160" s="13"/>
      <c r="J160" s="13"/>
      <c r="K160" s="14"/>
      <c r="L160" s="15"/>
      <c r="M160" s="16" t="str">
        <f t="shared" si="4"/>
        <v/>
      </c>
      <c r="N160" s="17" t="str">
        <f t="shared" ca="1" si="5"/>
        <v/>
      </c>
      <c r="O160" s="18" t="str">
        <f ca="1">IF(B160="","",IF(H160="Concluído","CONCLUÍDA",IF(H160="Cancelado","CANCELADA",IF(G160="","SEM PRAZO",IF(G160&lt;TODAY(),"ATRASADA",IF(G160&lt;=TODAY()+CONFIG!$B$2,"VENCE EM BREVE","NO PRAZO"))))))</f>
        <v/>
      </c>
      <c r="P160" s="13"/>
      <c r="Q160" s="13"/>
      <c r="R160" s="13"/>
    </row>
    <row r="161" spans="1:18">
      <c r="A161" s="12" t="s">
        <v>220</v>
      </c>
      <c r="B161" s="13"/>
      <c r="C161" s="13"/>
      <c r="D161" s="13"/>
      <c r="E161" s="13"/>
      <c r="F161" s="13"/>
      <c r="G161" s="14"/>
      <c r="H161" s="13"/>
      <c r="I161" s="13"/>
      <c r="J161" s="13"/>
      <c r="K161" s="14"/>
      <c r="L161" s="15"/>
      <c r="M161" s="16" t="str">
        <f t="shared" si="4"/>
        <v/>
      </c>
      <c r="N161" s="17" t="str">
        <f t="shared" ca="1" si="5"/>
        <v/>
      </c>
      <c r="O161" s="18" t="str">
        <f ca="1">IF(B161="","",IF(H161="Concluído","CONCLUÍDA",IF(H161="Cancelado","CANCELADA",IF(G161="","SEM PRAZO",IF(G161&lt;TODAY(),"ATRASADA",IF(G161&lt;=TODAY()+CONFIG!$B$2,"VENCE EM BREVE","NO PRAZO"))))))</f>
        <v/>
      </c>
      <c r="P161" s="13"/>
      <c r="Q161" s="13"/>
      <c r="R161" s="13"/>
    </row>
    <row r="162" spans="1:18">
      <c r="A162" s="12" t="s">
        <v>221</v>
      </c>
      <c r="B162" s="13"/>
      <c r="C162" s="13"/>
      <c r="D162" s="13"/>
      <c r="E162" s="13"/>
      <c r="F162" s="13"/>
      <c r="G162" s="14"/>
      <c r="H162" s="13"/>
      <c r="I162" s="13"/>
      <c r="J162" s="13"/>
      <c r="K162" s="14"/>
      <c r="L162" s="15"/>
      <c r="M162" s="16" t="str">
        <f t="shared" si="4"/>
        <v/>
      </c>
      <c r="N162" s="17" t="str">
        <f t="shared" ca="1" si="5"/>
        <v/>
      </c>
      <c r="O162" s="18" t="str">
        <f ca="1">IF(B162="","",IF(H162="Concluído","CONCLUÍDA",IF(H162="Cancelado","CANCELADA",IF(G162="","SEM PRAZO",IF(G162&lt;TODAY(),"ATRASADA",IF(G162&lt;=TODAY()+CONFIG!$B$2,"VENCE EM BREVE","NO PRAZO"))))))</f>
        <v/>
      </c>
      <c r="P162" s="13"/>
      <c r="Q162" s="13"/>
      <c r="R162" s="13"/>
    </row>
    <row r="163" spans="1:18">
      <c r="A163" s="12" t="s">
        <v>222</v>
      </c>
      <c r="B163" s="13"/>
      <c r="C163" s="13"/>
      <c r="D163" s="13"/>
      <c r="E163" s="13"/>
      <c r="F163" s="13"/>
      <c r="G163" s="14"/>
      <c r="H163" s="13"/>
      <c r="I163" s="13"/>
      <c r="J163" s="13"/>
      <c r="K163" s="14"/>
      <c r="L163" s="15"/>
      <c r="M163" s="16" t="str">
        <f t="shared" si="4"/>
        <v/>
      </c>
      <c r="N163" s="17" t="str">
        <f t="shared" ca="1" si="5"/>
        <v/>
      </c>
      <c r="O163" s="18" t="str">
        <f ca="1">IF(B163="","",IF(H163="Concluído","CONCLUÍDA",IF(H163="Cancelado","CANCELADA",IF(G163="","SEM PRAZO",IF(G163&lt;TODAY(),"ATRASADA",IF(G163&lt;=TODAY()+CONFIG!$B$2,"VENCE EM BREVE","NO PRAZO"))))))</f>
        <v/>
      </c>
      <c r="P163" s="13"/>
      <c r="Q163" s="13"/>
      <c r="R163" s="13"/>
    </row>
    <row r="164" spans="1:18">
      <c r="A164" s="12" t="s">
        <v>223</v>
      </c>
      <c r="B164" s="13"/>
      <c r="C164" s="13"/>
      <c r="D164" s="13"/>
      <c r="E164" s="13"/>
      <c r="F164" s="13"/>
      <c r="G164" s="14"/>
      <c r="H164" s="13"/>
      <c r="I164" s="13"/>
      <c r="J164" s="13"/>
      <c r="K164" s="14"/>
      <c r="L164" s="15"/>
      <c r="M164" s="16" t="str">
        <f t="shared" si="4"/>
        <v/>
      </c>
      <c r="N164" s="17" t="str">
        <f t="shared" ca="1" si="5"/>
        <v/>
      </c>
      <c r="O164" s="18" t="str">
        <f ca="1">IF(B164="","",IF(H164="Concluído","CONCLUÍDA",IF(H164="Cancelado","CANCELADA",IF(G164="","SEM PRAZO",IF(G164&lt;TODAY(),"ATRASADA",IF(G164&lt;=TODAY()+CONFIG!$B$2,"VENCE EM BREVE","NO PRAZO"))))))</f>
        <v/>
      </c>
      <c r="P164" s="13"/>
      <c r="Q164" s="13"/>
      <c r="R164" s="13"/>
    </row>
    <row r="165" spans="1:18">
      <c r="A165" s="12" t="s">
        <v>224</v>
      </c>
      <c r="B165" s="13"/>
      <c r="C165" s="13"/>
      <c r="D165" s="13"/>
      <c r="E165" s="13"/>
      <c r="F165" s="13"/>
      <c r="G165" s="14"/>
      <c r="H165" s="13"/>
      <c r="I165" s="13"/>
      <c r="J165" s="13"/>
      <c r="K165" s="14"/>
      <c r="L165" s="15"/>
      <c r="M165" s="16" t="str">
        <f t="shared" si="4"/>
        <v/>
      </c>
      <c r="N165" s="17" t="str">
        <f t="shared" ca="1" si="5"/>
        <v/>
      </c>
      <c r="O165" s="18" t="str">
        <f ca="1">IF(B165="","",IF(H165="Concluído","CONCLUÍDA",IF(H165="Cancelado","CANCELADA",IF(G165="","SEM PRAZO",IF(G165&lt;TODAY(),"ATRASADA",IF(G165&lt;=TODAY()+CONFIG!$B$2,"VENCE EM BREVE","NO PRAZO"))))))</f>
        <v/>
      </c>
      <c r="P165" s="13"/>
      <c r="Q165" s="13"/>
      <c r="R165" s="13"/>
    </row>
    <row r="166" spans="1:18">
      <c r="A166" s="12" t="s">
        <v>225</v>
      </c>
      <c r="B166" s="13"/>
      <c r="C166" s="13"/>
      <c r="D166" s="13"/>
      <c r="E166" s="13"/>
      <c r="F166" s="13"/>
      <c r="G166" s="14"/>
      <c r="H166" s="13"/>
      <c r="I166" s="13"/>
      <c r="J166" s="13"/>
      <c r="K166" s="14"/>
      <c r="L166" s="15"/>
      <c r="M166" s="16" t="str">
        <f t="shared" si="4"/>
        <v/>
      </c>
      <c r="N166" s="17" t="str">
        <f t="shared" ca="1" si="5"/>
        <v/>
      </c>
      <c r="O166" s="18" t="str">
        <f ca="1">IF(B166="","",IF(H166="Concluído","CONCLUÍDA",IF(H166="Cancelado","CANCELADA",IF(G166="","SEM PRAZO",IF(G166&lt;TODAY(),"ATRASADA",IF(G166&lt;=TODAY()+CONFIG!$B$2,"VENCE EM BREVE","NO PRAZO"))))))</f>
        <v/>
      </c>
      <c r="P166" s="13"/>
      <c r="Q166" s="13"/>
      <c r="R166" s="13"/>
    </row>
    <row r="167" spans="1:18">
      <c r="A167" s="12" t="s">
        <v>226</v>
      </c>
      <c r="B167" s="13"/>
      <c r="C167" s="13"/>
      <c r="D167" s="13"/>
      <c r="E167" s="13"/>
      <c r="F167" s="13"/>
      <c r="G167" s="14"/>
      <c r="H167" s="13"/>
      <c r="I167" s="13"/>
      <c r="J167" s="13"/>
      <c r="K167" s="14"/>
      <c r="L167" s="15"/>
      <c r="M167" s="16" t="str">
        <f t="shared" si="4"/>
        <v/>
      </c>
      <c r="N167" s="17" t="str">
        <f t="shared" ca="1" si="5"/>
        <v/>
      </c>
      <c r="O167" s="18" t="str">
        <f ca="1">IF(B167="","",IF(H167="Concluído","CONCLUÍDA",IF(H167="Cancelado","CANCELADA",IF(G167="","SEM PRAZO",IF(G167&lt;TODAY(),"ATRASADA",IF(G167&lt;=TODAY()+CONFIG!$B$2,"VENCE EM BREVE","NO PRAZO"))))))</f>
        <v/>
      </c>
      <c r="P167" s="13"/>
      <c r="Q167" s="13"/>
      <c r="R167" s="13"/>
    </row>
    <row r="168" spans="1:18">
      <c r="A168" s="12" t="s">
        <v>227</v>
      </c>
      <c r="B168" s="13"/>
      <c r="C168" s="13"/>
      <c r="D168" s="13"/>
      <c r="E168" s="13"/>
      <c r="F168" s="13"/>
      <c r="G168" s="14"/>
      <c r="H168" s="13"/>
      <c r="I168" s="13"/>
      <c r="J168" s="13"/>
      <c r="K168" s="14"/>
      <c r="L168" s="15"/>
      <c r="M168" s="16" t="str">
        <f t="shared" si="4"/>
        <v/>
      </c>
      <c r="N168" s="17" t="str">
        <f t="shared" ca="1" si="5"/>
        <v/>
      </c>
      <c r="O168" s="18" t="str">
        <f ca="1">IF(B168="","",IF(H168="Concluído","CONCLUÍDA",IF(H168="Cancelado","CANCELADA",IF(G168="","SEM PRAZO",IF(G168&lt;TODAY(),"ATRASADA",IF(G168&lt;=TODAY()+CONFIG!$B$2,"VENCE EM BREVE","NO PRAZO"))))))</f>
        <v/>
      </c>
      <c r="P168" s="13"/>
      <c r="Q168" s="13"/>
      <c r="R168" s="13"/>
    </row>
    <row r="169" spans="1:18">
      <c r="A169" s="12" t="s">
        <v>228</v>
      </c>
      <c r="B169" s="13"/>
      <c r="C169" s="13"/>
      <c r="D169" s="13"/>
      <c r="E169" s="13"/>
      <c r="F169" s="13"/>
      <c r="G169" s="14"/>
      <c r="H169" s="13"/>
      <c r="I169" s="13"/>
      <c r="J169" s="13"/>
      <c r="K169" s="14"/>
      <c r="L169" s="15"/>
      <c r="M169" s="16" t="str">
        <f t="shared" si="4"/>
        <v/>
      </c>
      <c r="N169" s="17" t="str">
        <f t="shared" ca="1" si="5"/>
        <v/>
      </c>
      <c r="O169" s="18" t="str">
        <f ca="1">IF(B169="","",IF(H169="Concluído","CONCLUÍDA",IF(H169="Cancelado","CANCELADA",IF(G169="","SEM PRAZO",IF(G169&lt;TODAY(),"ATRASADA",IF(G169&lt;=TODAY()+CONFIG!$B$2,"VENCE EM BREVE","NO PRAZO"))))))</f>
        <v/>
      </c>
      <c r="P169" s="13"/>
      <c r="Q169" s="13"/>
      <c r="R169" s="13"/>
    </row>
    <row r="170" spans="1:18">
      <c r="A170" s="12" t="s">
        <v>229</v>
      </c>
      <c r="B170" s="13"/>
      <c r="C170" s="13"/>
      <c r="D170" s="13"/>
      <c r="E170" s="13"/>
      <c r="F170" s="13"/>
      <c r="G170" s="14"/>
      <c r="H170" s="13"/>
      <c r="I170" s="13"/>
      <c r="J170" s="13"/>
      <c r="K170" s="14"/>
      <c r="L170" s="15"/>
      <c r="M170" s="16" t="str">
        <f t="shared" si="4"/>
        <v/>
      </c>
      <c r="N170" s="17" t="str">
        <f t="shared" ca="1" si="5"/>
        <v/>
      </c>
      <c r="O170" s="18" t="str">
        <f ca="1">IF(B170="","",IF(H170="Concluído","CONCLUÍDA",IF(H170="Cancelado","CANCELADA",IF(G170="","SEM PRAZO",IF(G170&lt;TODAY(),"ATRASADA",IF(G170&lt;=TODAY()+CONFIG!$B$2,"VENCE EM BREVE","NO PRAZO"))))))</f>
        <v/>
      </c>
      <c r="P170" s="13"/>
      <c r="Q170" s="13"/>
      <c r="R170" s="13"/>
    </row>
    <row r="171" spans="1:18">
      <c r="A171" s="12" t="s">
        <v>230</v>
      </c>
      <c r="B171" s="13"/>
      <c r="C171" s="13"/>
      <c r="D171" s="13"/>
      <c r="E171" s="13"/>
      <c r="F171" s="13"/>
      <c r="G171" s="14"/>
      <c r="H171" s="13"/>
      <c r="I171" s="13"/>
      <c r="J171" s="13"/>
      <c r="K171" s="14"/>
      <c r="L171" s="15"/>
      <c r="M171" s="16" t="str">
        <f t="shared" si="4"/>
        <v/>
      </c>
      <c r="N171" s="17" t="str">
        <f t="shared" ca="1" si="5"/>
        <v/>
      </c>
      <c r="O171" s="18" t="str">
        <f ca="1">IF(B171="","",IF(H171="Concluído","CONCLUÍDA",IF(H171="Cancelado","CANCELADA",IF(G171="","SEM PRAZO",IF(G171&lt;TODAY(),"ATRASADA",IF(G171&lt;=TODAY()+CONFIG!$B$2,"VENCE EM BREVE","NO PRAZO"))))))</f>
        <v/>
      </c>
      <c r="P171" s="13"/>
      <c r="Q171" s="13"/>
      <c r="R171" s="13"/>
    </row>
    <row r="172" spans="1:18">
      <c r="A172" s="12" t="s">
        <v>231</v>
      </c>
      <c r="B172" s="13"/>
      <c r="C172" s="13"/>
      <c r="D172" s="13"/>
      <c r="E172" s="13"/>
      <c r="F172" s="13"/>
      <c r="G172" s="14"/>
      <c r="H172" s="13"/>
      <c r="I172" s="13"/>
      <c r="J172" s="13"/>
      <c r="K172" s="14"/>
      <c r="L172" s="15"/>
      <c r="M172" s="16" t="str">
        <f t="shared" si="4"/>
        <v/>
      </c>
      <c r="N172" s="17" t="str">
        <f t="shared" ca="1" si="5"/>
        <v/>
      </c>
      <c r="O172" s="18" t="str">
        <f ca="1">IF(B172="","",IF(H172="Concluído","CONCLUÍDA",IF(H172="Cancelado","CANCELADA",IF(G172="","SEM PRAZO",IF(G172&lt;TODAY(),"ATRASADA",IF(G172&lt;=TODAY()+CONFIG!$B$2,"VENCE EM BREVE","NO PRAZO"))))))</f>
        <v/>
      </c>
      <c r="P172" s="13"/>
      <c r="Q172" s="13"/>
      <c r="R172" s="13"/>
    </row>
    <row r="173" spans="1:18">
      <c r="A173" s="12" t="s">
        <v>232</v>
      </c>
      <c r="B173" s="13"/>
      <c r="C173" s="13"/>
      <c r="D173" s="13"/>
      <c r="E173" s="13"/>
      <c r="F173" s="13"/>
      <c r="G173" s="14"/>
      <c r="H173" s="13"/>
      <c r="I173" s="13"/>
      <c r="J173" s="13"/>
      <c r="K173" s="14"/>
      <c r="L173" s="15"/>
      <c r="M173" s="16" t="str">
        <f t="shared" si="4"/>
        <v/>
      </c>
      <c r="N173" s="17" t="str">
        <f t="shared" ca="1" si="5"/>
        <v/>
      </c>
      <c r="O173" s="18" t="str">
        <f ca="1">IF(B173="","",IF(H173="Concluído","CONCLUÍDA",IF(H173="Cancelado","CANCELADA",IF(G173="","SEM PRAZO",IF(G173&lt;TODAY(),"ATRASADA",IF(G173&lt;=TODAY()+CONFIG!$B$2,"VENCE EM BREVE","NO PRAZO"))))))</f>
        <v/>
      </c>
      <c r="P173" s="13"/>
      <c r="Q173" s="13"/>
      <c r="R173" s="13"/>
    </row>
    <row r="174" spans="1:18">
      <c r="A174" s="12" t="s">
        <v>233</v>
      </c>
      <c r="B174" s="13"/>
      <c r="C174" s="13"/>
      <c r="D174" s="13"/>
      <c r="E174" s="13"/>
      <c r="F174" s="13"/>
      <c r="G174" s="14"/>
      <c r="H174" s="13"/>
      <c r="I174" s="13"/>
      <c r="J174" s="13"/>
      <c r="K174" s="14"/>
      <c r="L174" s="15"/>
      <c r="M174" s="16" t="str">
        <f t="shared" si="4"/>
        <v/>
      </c>
      <c r="N174" s="17" t="str">
        <f t="shared" ca="1" si="5"/>
        <v/>
      </c>
      <c r="O174" s="18" t="str">
        <f ca="1">IF(B174="","",IF(H174="Concluído","CONCLUÍDA",IF(H174="Cancelado","CANCELADA",IF(G174="","SEM PRAZO",IF(G174&lt;TODAY(),"ATRASADA",IF(G174&lt;=TODAY()+CONFIG!$B$2,"VENCE EM BREVE","NO PRAZO"))))))</f>
        <v/>
      </c>
      <c r="P174" s="13"/>
      <c r="Q174" s="13"/>
      <c r="R174" s="13"/>
    </row>
    <row r="175" spans="1:18">
      <c r="A175" s="12" t="s">
        <v>234</v>
      </c>
      <c r="B175" s="13"/>
      <c r="C175" s="13"/>
      <c r="D175" s="13"/>
      <c r="E175" s="13"/>
      <c r="F175" s="13"/>
      <c r="G175" s="14"/>
      <c r="H175" s="13"/>
      <c r="I175" s="13"/>
      <c r="J175" s="13"/>
      <c r="K175" s="14"/>
      <c r="L175" s="15"/>
      <c r="M175" s="16" t="str">
        <f t="shared" si="4"/>
        <v/>
      </c>
      <c r="N175" s="17" t="str">
        <f t="shared" ca="1" si="5"/>
        <v/>
      </c>
      <c r="O175" s="18" t="str">
        <f ca="1">IF(B175="","",IF(H175="Concluído","CONCLUÍDA",IF(H175="Cancelado","CANCELADA",IF(G175="","SEM PRAZO",IF(G175&lt;TODAY(),"ATRASADA",IF(G175&lt;=TODAY()+CONFIG!$B$2,"VENCE EM BREVE","NO PRAZO"))))))</f>
        <v/>
      </c>
      <c r="P175" s="13"/>
      <c r="Q175" s="13"/>
      <c r="R175" s="13"/>
    </row>
    <row r="176" spans="1:18">
      <c r="A176" s="12" t="s">
        <v>235</v>
      </c>
      <c r="B176" s="13"/>
      <c r="C176" s="13"/>
      <c r="D176" s="13"/>
      <c r="E176" s="13"/>
      <c r="F176" s="13"/>
      <c r="G176" s="14"/>
      <c r="H176" s="13"/>
      <c r="I176" s="13"/>
      <c r="J176" s="13"/>
      <c r="K176" s="14"/>
      <c r="L176" s="15"/>
      <c r="M176" s="16" t="str">
        <f t="shared" si="4"/>
        <v/>
      </c>
      <c r="N176" s="17" t="str">
        <f t="shared" ca="1" si="5"/>
        <v/>
      </c>
      <c r="O176" s="18" t="str">
        <f ca="1">IF(B176="","",IF(H176="Concluído","CONCLUÍDA",IF(H176="Cancelado","CANCELADA",IF(G176="","SEM PRAZO",IF(G176&lt;TODAY(),"ATRASADA",IF(G176&lt;=TODAY()+CONFIG!$B$2,"VENCE EM BREVE","NO PRAZO"))))))</f>
        <v/>
      </c>
      <c r="P176" s="13"/>
      <c r="Q176" s="13"/>
      <c r="R176" s="13"/>
    </row>
    <row r="177" spans="1:18">
      <c r="A177" s="12" t="s">
        <v>236</v>
      </c>
      <c r="B177" s="13"/>
      <c r="C177" s="13"/>
      <c r="D177" s="13"/>
      <c r="E177" s="13"/>
      <c r="F177" s="13"/>
      <c r="G177" s="14"/>
      <c r="H177" s="13"/>
      <c r="I177" s="13"/>
      <c r="J177" s="13"/>
      <c r="K177" s="14"/>
      <c r="L177" s="15"/>
      <c r="M177" s="16" t="str">
        <f t="shared" si="4"/>
        <v/>
      </c>
      <c r="N177" s="17" t="str">
        <f t="shared" ca="1" si="5"/>
        <v/>
      </c>
      <c r="O177" s="18" t="str">
        <f ca="1">IF(B177="","",IF(H177="Concluído","CONCLUÍDA",IF(H177="Cancelado","CANCELADA",IF(G177="","SEM PRAZO",IF(G177&lt;TODAY(),"ATRASADA",IF(G177&lt;=TODAY()+CONFIG!$B$2,"VENCE EM BREVE","NO PRAZO"))))))</f>
        <v/>
      </c>
      <c r="P177" s="13"/>
      <c r="Q177" s="13"/>
      <c r="R177" s="13"/>
    </row>
    <row r="178" spans="1:18">
      <c r="A178" s="12" t="s">
        <v>237</v>
      </c>
      <c r="B178" s="13"/>
      <c r="C178" s="13"/>
      <c r="D178" s="13"/>
      <c r="E178" s="13"/>
      <c r="F178" s="13"/>
      <c r="G178" s="14"/>
      <c r="H178" s="13"/>
      <c r="I178" s="13"/>
      <c r="J178" s="13"/>
      <c r="K178" s="14"/>
      <c r="L178" s="15"/>
      <c r="M178" s="16" t="str">
        <f t="shared" si="4"/>
        <v/>
      </c>
      <c r="N178" s="17" t="str">
        <f t="shared" ca="1" si="5"/>
        <v/>
      </c>
      <c r="O178" s="18" t="str">
        <f ca="1">IF(B178="","",IF(H178="Concluído","CONCLUÍDA",IF(H178="Cancelado","CANCELADA",IF(G178="","SEM PRAZO",IF(G178&lt;TODAY(),"ATRASADA",IF(G178&lt;=TODAY()+CONFIG!$B$2,"VENCE EM BREVE","NO PRAZO"))))))</f>
        <v/>
      </c>
      <c r="P178" s="13"/>
      <c r="Q178" s="13"/>
      <c r="R178" s="13"/>
    </row>
    <row r="179" spans="1:18">
      <c r="A179" s="12" t="s">
        <v>238</v>
      </c>
      <c r="B179" s="13"/>
      <c r="C179" s="13"/>
      <c r="D179" s="13"/>
      <c r="E179" s="13"/>
      <c r="F179" s="13"/>
      <c r="G179" s="14"/>
      <c r="H179" s="13"/>
      <c r="I179" s="13"/>
      <c r="J179" s="13"/>
      <c r="K179" s="14"/>
      <c r="L179" s="15"/>
      <c r="M179" s="16" t="str">
        <f t="shared" si="4"/>
        <v/>
      </c>
      <c r="N179" s="17" t="str">
        <f t="shared" ca="1" si="5"/>
        <v/>
      </c>
      <c r="O179" s="18" t="str">
        <f ca="1">IF(B179="","",IF(H179="Concluído","CONCLUÍDA",IF(H179="Cancelado","CANCELADA",IF(G179="","SEM PRAZO",IF(G179&lt;TODAY(),"ATRASADA",IF(G179&lt;=TODAY()+CONFIG!$B$2,"VENCE EM BREVE","NO PRAZO"))))))</f>
        <v/>
      </c>
      <c r="P179" s="13"/>
      <c r="Q179" s="13"/>
      <c r="R179" s="13"/>
    </row>
    <row r="180" spans="1:18">
      <c r="A180" s="12" t="s">
        <v>239</v>
      </c>
      <c r="B180" s="13"/>
      <c r="C180" s="13"/>
      <c r="D180" s="13"/>
      <c r="E180" s="13"/>
      <c r="F180" s="13"/>
      <c r="G180" s="14"/>
      <c r="H180" s="13"/>
      <c r="I180" s="13"/>
      <c r="J180" s="13"/>
      <c r="K180" s="14"/>
      <c r="L180" s="15"/>
      <c r="M180" s="16" t="str">
        <f t="shared" si="4"/>
        <v/>
      </c>
      <c r="N180" s="17" t="str">
        <f t="shared" ca="1" si="5"/>
        <v/>
      </c>
      <c r="O180" s="18" t="str">
        <f ca="1">IF(B180="","",IF(H180="Concluído","CONCLUÍDA",IF(H180="Cancelado","CANCELADA",IF(G180="","SEM PRAZO",IF(G180&lt;TODAY(),"ATRASADA",IF(G180&lt;=TODAY()+CONFIG!$B$2,"VENCE EM BREVE","NO PRAZO"))))))</f>
        <v/>
      </c>
      <c r="P180" s="13"/>
      <c r="Q180" s="13"/>
      <c r="R180" s="13"/>
    </row>
    <row r="181" spans="1:18">
      <c r="A181" s="12" t="s">
        <v>240</v>
      </c>
      <c r="B181" s="13"/>
      <c r="C181" s="13"/>
      <c r="D181" s="13"/>
      <c r="E181" s="13"/>
      <c r="F181" s="13"/>
      <c r="G181" s="14"/>
      <c r="H181" s="13"/>
      <c r="I181" s="13"/>
      <c r="J181" s="13"/>
      <c r="K181" s="14"/>
      <c r="L181" s="15"/>
      <c r="M181" s="16" t="str">
        <f t="shared" si="4"/>
        <v/>
      </c>
      <c r="N181" s="17" t="str">
        <f t="shared" ca="1" si="5"/>
        <v/>
      </c>
      <c r="O181" s="18" t="str">
        <f ca="1">IF(B181="","",IF(H181="Concluído","CONCLUÍDA",IF(H181="Cancelado","CANCELADA",IF(G181="","SEM PRAZO",IF(G181&lt;TODAY(),"ATRASADA",IF(G181&lt;=TODAY()+CONFIG!$B$2,"VENCE EM BREVE","NO PRAZO"))))))</f>
        <v/>
      </c>
      <c r="P181" s="13"/>
      <c r="Q181" s="13"/>
      <c r="R181" s="13"/>
    </row>
    <row r="182" spans="1:18">
      <c r="A182" s="12" t="s">
        <v>241</v>
      </c>
      <c r="B182" s="13"/>
      <c r="C182" s="13"/>
      <c r="D182" s="13"/>
      <c r="E182" s="13"/>
      <c r="F182" s="13"/>
      <c r="G182" s="14"/>
      <c r="H182" s="13"/>
      <c r="I182" s="13"/>
      <c r="J182" s="13"/>
      <c r="K182" s="14"/>
      <c r="L182" s="15"/>
      <c r="M182" s="16" t="str">
        <f t="shared" si="4"/>
        <v/>
      </c>
      <c r="N182" s="17" t="str">
        <f t="shared" ca="1" si="5"/>
        <v/>
      </c>
      <c r="O182" s="18" t="str">
        <f ca="1">IF(B182="","",IF(H182="Concluído","CONCLUÍDA",IF(H182="Cancelado","CANCELADA",IF(G182="","SEM PRAZO",IF(G182&lt;TODAY(),"ATRASADA",IF(G182&lt;=TODAY()+CONFIG!$B$2,"VENCE EM BREVE","NO PRAZO"))))))</f>
        <v/>
      </c>
      <c r="P182" s="13"/>
      <c r="Q182" s="13"/>
      <c r="R182" s="13"/>
    </row>
    <row r="183" spans="1:18">
      <c r="A183" s="12" t="s">
        <v>242</v>
      </c>
      <c r="B183" s="13"/>
      <c r="C183" s="13"/>
      <c r="D183" s="13"/>
      <c r="E183" s="13"/>
      <c r="F183" s="13"/>
      <c r="G183" s="14"/>
      <c r="H183" s="13"/>
      <c r="I183" s="13"/>
      <c r="J183" s="13"/>
      <c r="K183" s="14"/>
      <c r="L183" s="15"/>
      <c r="M183" s="16" t="str">
        <f t="shared" si="4"/>
        <v/>
      </c>
      <c r="N183" s="17" t="str">
        <f t="shared" ca="1" si="5"/>
        <v/>
      </c>
      <c r="O183" s="18" t="str">
        <f ca="1">IF(B183="","",IF(H183="Concluído","CONCLUÍDA",IF(H183="Cancelado","CANCELADA",IF(G183="","SEM PRAZO",IF(G183&lt;TODAY(),"ATRASADA",IF(G183&lt;=TODAY()+CONFIG!$B$2,"VENCE EM BREVE","NO PRAZO"))))))</f>
        <v/>
      </c>
      <c r="P183" s="13"/>
      <c r="Q183" s="13"/>
      <c r="R183" s="13"/>
    </row>
    <row r="184" spans="1:18">
      <c r="A184" s="12" t="s">
        <v>243</v>
      </c>
      <c r="B184" s="13"/>
      <c r="C184" s="13"/>
      <c r="D184" s="13"/>
      <c r="E184" s="13"/>
      <c r="F184" s="13"/>
      <c r="G184" s="14"/>
      <c r="H184" s="13"/>
      <c r="I184" s="13"/>
      <c r="J184" s="13"/>
      <c r="K184" s="14"/>
      <c r="L184" s="15"/>
      <c r="M184" s="16" t="str">
        <f t="shared" si="4"/>
        <v/>
      </c>
      <c r="N184" s="17" t="str">
        <f t="shared" ca="1" si="5"/>
        <v/>
      </c>
      <c r="O184" s="18" t="str">
        <f ca="1">IF(B184="","",IF(H184="Concluído","CONCLUÍDA",IF(H184="Cancelado","CANCELADA",IF(G184="","SEM PRAZO",IF(G184&lt;TODAY(),"ATRASADA",IF(G184&lt;=TODAY()+CONFIG!$B$2,"VENCE EM BREVE","NO PRAZO"))))))</f>
        <v/>
      </c>
      <c r="P184" s="13"/>
      <c r="Q184" s="13"/>
      <c r="R184" s="13"/>
    </row>
    <row r="185" spans="1:18">
      <c r="A185" s="12" t="s">
        <v>244</v>
      </c>
      <c r="B185" s="13"/>
      <c r="C185" s="13"/>
      <c r="D185" s="13"/>
      <c r="E185" s="13"/>
      <c r="F185" s="13"/>
      <c r="G185" s="14"/>
      <c r="H185" s="13"/>
      <c r="I185" s="13"/>
      <c r="J185" s="13"/>
      <c r="K185" s="14"/>
      <c r="L185" s="15"/>
      <c r="M185" s="16" t="str">
        <f t="shared" si="4"/>
        <v/>
      </c>
      <c r="N185" s="17" t="str">
        <f t="shared" ca="1" si="5"/>
        <v/>
      </c>
      <c r="O185" s="18" t="str">
        <f ca="1">IF(B185="","",IF(H185="Concluído","CONCLUÍDA",IF(H185="Cancelado","CANCELADA",IF(G185="","SEM PRAZO",IF(G185&lt;TODAY(),"ATRASADA",IF(G185&lt;=TODAY()+CONFIG!$B$2,"VENCE EM BREVE","NO PRAZO"))))))</f>
        <v/>
      </c>
      <c r="P185" s="13"/>
      <c r="Q185" s="13"/>
      <c r="R185" s="13"/>
    </row>
    <row r="186" spans="1:18">
      <c r="A186" s="12" t="s">
        <v>245</v>
      </c>
      <c r="B186" s="13"/>
      <c r="C186" s="13"/>
      <c r="D186" s="13"/>
      <c r="E186" s="13"/>
      <c r="F186" s="13"/>
      <c r="G186" s="14"/>
      <c r="H186" s="13"/>
      <c r="I186" s="13"/>
      <c r="J186" s="13"/>
      <c r="K186" s="14"/>
      <c r="L186" s="15"/>
      <c r="M186" s="16" t="str">
        <f t="shared" si="4"/>
        <v/>
      </c>
      <c r="N186" s="17" t="str">
        <f t="shared" ca="1" si="5"/>
        <v/>
      </c>
      <c r="O186" s="18" t="str">
        <f ca="1">IF(B186="","",IF(H186="Concluído","CONCLUÍDA",IF(H186="Cancelado","CANCELADA",IF(G186="","SEM PRAZO",IF(G186&lt;TODAY(),"ATRASADA",IF(G186&lt;=TODAY()+CONFIG!$B$2,"VENCE EM BREVE","NO PRAZO"))))))</f>
        <v/>
      </c>
      <c r="P186" s="13"/>
      <c r="Q186" s="13"/>
      <c r="R186" s="13"/>
    </row>
    <row r="187" spans="1:18">
      <c r="A187" s="12" t="s">
        <v>246</v>
      </c>
      <c r="B187" s="13"/>
      <c r="C187" s="13"/>
      <c r="D187" s="13"/>
      <c r="E187" s="13"/>
      <c r="F187" s="13"/>
      <c r="G187" s="14"/>
      <c r="H187" s="13"/>
      <c r="I187" s="13"/>
      <c r="J187" s="13"/>
      <c r="K187" s="14"/>
      <c r="L187" s="15"/>
      <c r="M187" s="16" t="str">
        <f t="shared" si="4"/>
        <v/>
      </c>
      <c r="N187" s="17" t="str">
        <f t="shared" ca="1" si="5"/>
        <v/>
      </c>
      <c r="O187" s="18" t="str">
        <f ca="1">IF(B187="","",IF(H187="Concluído","CONCLUÍDA",IF(H187="Cancelado","CANCELADA",IF(G187="","SEM PRAZO",IF(G187&lt;TODAY(),"ATRASADA",IF(G187&lt;=TODAY()+CONFIG!$B$2,"VENCE EM BREVE","NO PRAZO"))))))</f>
        <v/>
      </c>
      <c r="P187" s="13"/>
      <c r="Q187" s="13"/>
      <c r="R187" s="13"/>
    </row>
    <row r="188" spans="1:18">
      <c r="A188" s="12" t="s">
        <v>247</v>
      </c>
      <c r="B188" s="13"/>
      <c r="C188" s="13"/>
      <c r="D188" s="13"/>
      <c r="E188" s="13"/>
      <c r="F188" s="13"/>
      <c r="G188" s="14"/>
      <c r="H188" s="13"/>
      <c r="I188" s="13"/>
      <c r="J188" s="13"/>
      <c r="K188" s="14"/>
      <c r="L188" s="15"/>
      <c r="M188" s="16" t="str">
        <f t="shared" si="4"/>
        <v/>
      </c>
      <c r="N188" s="17" t="str">
        <f t="shared" ca="1" si="5"/>
        <v/>
      </c>
      <c r="O188" s="18" t="str">
        <f ca="1">IF(B188="","",IF(H188="Concluído","CONCLUÍDA",IF(H188="Cancelado","CANCELADA",IF(G188="","SEM PRAZO",IF(G188&lt;TODAY(),"ATRASADA",IF(G188&lt;=TODAY()+CONFIG!$B$2,"VENCE EM BREVE","NO PRAZO"))))))</f>
        <v/>
      </c>
      <c r="P188" s="13"/>
      <c r="Q188" s="13"/>
      <c r="R188" s="13"/>
    </row>
    <row r="189" spans="1:18">
      <c r="A189" s="12" t="s">
        <v>248</v>
      </c>
      <c r="B189" s="13"/>
      <c r="C189" s="13"/>
      <c r="D189" s="13"/>
      <c r="E189" s="13"/>
      <c r="F189" s="13"/>
      <c r="G189" s="14"/>
      <c r="H189" s="13"/>
      <c r="I189" s="13"/>
      <c r="J189" s="13"/>
      <c r="K189" s="14"/>
      <c r="L189" s="15"/>
      <c r="M189" s="16" t="str">
        <f t="shared" si="4"/>
        <v/>
      </c>
      <c r="N189" s="17" t="str">
        <f t="shared" ca="1" si="5"/>
        <v/>
      </c>
      <c r="O189" s="18" t="str">
        <f ca="1">IF(B189="","",IF(H189="Concluído","CONCLUÍDA",IF(H189="Cancelado","CANCELADA",IF(G189="","SEM PRAZO",IF(G189&lt;TODAY(),"ATRASADA",IF(G189&lt;=TODAY()+CONFIG!$B$2,"VENCE EM BREVE","NO PRAZO"))))))</f>
        <v/>
      </c>
      <c r="P189" s="13"/>
      <c r="Q189" s="13"/>
      <c r="R189" s="13"/>
    </row>
    <row r="190" spans="1:18">
      <c r="A190" s="12" t="s">
        <v>249</v>
      </c>
      <c r="B190" s="13"/>
      <c r="C190" s="13"/>
      <c r="D190" s="13"/>
      <c r="E190" s="13"/>
      <c r="F190" s="13"/>
      <c r="G190" s="14"/>
      <c r="H190" s="13"/>
      <c r="I190" s="13"/>
      <c r="J190" s="13"/>
      <c r="K190" s="14"/>
      <c r="L190" s="15"/>
      <c r="M190" s="16" t="str">
        <f t="shared" si="4"/>
        <v/>
      </c>
      <c r="N190" s="17" t="str">
        <f t="shared" ca="1" si="5"/>
        <v/>
      </c>
      <c r="O190" s="18" t="str">
        <f ca="1">IF(B190="","",IF(H190="Concluído","CONCLUÍDA",IF(H190="Cancelado","CANCELADA",IF(G190="","SEM PRAZO",IF(G190&lt;TODAY(),"ATRASADA",IF(G190&lt;=TODAY()+CONFIG!$B$2,"VENCE EM BREVE","NO PRAZO"))))))</f>
        <v/>
      </c>
      <c r="P190" s="13"/>
      <c r="Q190" s="13"/>
      <c r="R190" s="13"/>
    </row>
    <row r="191" spans="1:18">
      <c r="A191" s="12" t="s">
        <v>250</v>
      </c>
      <c r="B191" s="13"/>
      <c r="C191" s="13"/>
      <c r="D191" s="13"/>
      <c r="E191" s="13"/>
      <c r="F191" s="13"/>
      <c r="G191" s="14"/>
      <c r="H191" s="13"/>
      <c r="I191" s="13"/>
      <c r="J191" s="13"/>
      <c r="K191" s="14"/>
      <c r="L191" s="15"/>
      <c r="M191" s="16" t="str">
        <f t="shared" si="4"/>
        <v/>
      </c>
      <c r="N191" s="17" t="str">
        <f t="shared" ca="1" si="5"/>
        <v/>
      </c>
      <c r="O191" s="18" t="str">
        <f ca="1">IF(B191="","",IF(H191="Concluído","CONCLUÍDA",IF(H191="Cancelado","CANCELADA",IF(G191="","SEM PRAZO",IF(G191&lt;TODAY(),"ATRASADA",IF(G191&lt;=TODAY()+CONFIG!$B$2,"VENCE EM BREVE","NO PRAZO"))))))</f>
        <v/>
      </c>
      <c r="P191" s="13"/>
      <c r="Q191" s="13"/>
      <c r="R191" s="13"/>
    </row>
    <row r="192" spans="1:18">
      <c r="A192" s="12" t="s">
        <v>251</v>
      </c>
      <c r="B192" s="13"/>
      <c r="C192" s="13"/>
      <c r="D192" s="13"/>
      <c r="E192" s="13"/>
      <c r="F192" s="13"/>
      <c r="G192" s="14"/>
      <c r="H192" s="13"/>
      <c r="I192" s="13"/>
      <c r="J192" s="13"/>
      <c r="K192" s="14"/>
      <c r="L192" s="15"/>
      <c r="M192" s="16" t="str">
        <f t="shared" si="4"/>
        <v/>
      </c>
      <c r="N192" s="17" t="str">
        <f t="shared" ca="1" si="5"/>
        <v/>
      </c>
      <c r="O192" s="18" t="str">
        <f ca="1">IF(B192="","",IF(H192="Concluído","CONCLUÍDA",IF(H192="Cancelado","CANCELADA",IF(G192="","SEM PRAZO",IF(G192&lt;TODAY(),"ATRASADA",IF(G192&lt;=TODAY()+CONFIG!$B$2,"VENCE EM BREVE","NO PRAZO"))))))</f>
        <v/>
      </c>
      <c r="P192" s="13"/>
      <c r="Q192" s="13"/>
      <c r="R192" s="13"/>
    </row>
    <row r="193" spans="1:18">
      <c r="A193" s="12" t="s">
        <v>252</v>
      </c>
      <c r="B193" s="13"/>
      <c r="C193" s="13"/>
      <c r="D193" s="13"/>
      <c r="E193" s="13"/>
      <c r="F193" s="13"/>
      <c r="G193" s="14"/>
      <c r="H193" s="13"/>
      <c r="I193" s="13"/>
      <c r="J193" s="13"/>
      <c r="K193" s="14"/>
      <c r="L193" s="15"/>
      <c r="M193" s="16" t="str">
        <f t="shared" si="4"/>
        <v/>
      </c>
      <c r="N193" s="17" t="str">
        <f t="shared" ca="1" si="5"/>
        <v/>
      </c>
      <c r="O193" s="18" t="str">
        <f ca="1">IF(B193="","",IF(H193="Concluído","CONCLUÍDA",IF(H193="Cancelado","CANCELADA",IF(G193="","SEM PRAZO",IF(G193&lt;TODAY(),"ATRASADA",IF(G193&lt;=TODAY()+CONFIG!$B$2,"VENCE EM BREVE","NO PRAZO"))))))</f>
        <v/>
      </c>
      <c r="P193" s="13"/>
      <c r="Q193" s="13"/>
      <c r="R193" s="13"/>
    </row>
    <row r="194" spans="1:18">
      <c r="A194" s="12" t="s">
        <v>253</v>
      </c>
      <c r="B194" s="13"/>
      <c r="C194" s="13"/>
      <c r="D194" s="13"/>
      <c r="E194" s="13"/>
      <c r="F194" s="13"/>
      <c r="G194" s="14"/>
      <c r="H194" s="13"/>
      <c r="I194" s="13"/>
      <c r="J194" s="13"/>
      <c r="K194" s="14"/>
      <c r="L194" s="15"/>
      <c r="M194" s="16" t="str">
        <f t="shared" si="4"/>
        <v/>
      </c>
      <c r="N194" s="17" t="str">
        <f t="shared" ca="1" si="5"/>
        <v/>
      </c>
      <c r="O194" s="18" t="str">
        <f ca="1">IF(B194="","",IF(H194="Concluído","CONCLUÍDA",IF(H194="Cancelado","CANCELADA",IF(G194="","SEM PRAZO",IF(G194&lt;TODAY(),"ATRASADA",IF(G194&lt;=TODAY()+CONFIG!$B$2,"VENCE EM BREVE","NO PRAZO"))))))</f>
        <v/>
      </c>
      <c r="P194" s="13"/>
      <c r="Q194" s="13"/>
      <c r="R194" s="13"/>
    </row>
    <row r="195" spans="1:18">
      <c r="A195" s="12" t="s">
        <v>254</v>
      </c>
      <c r="B195" s="13"/>
      <c r="C195" s="13"/>
      <c r="D195" s="13"/>
      <c r="E195" s="13"/>
      <c r="F195" s="13"/>
      <c r="G195" s="14"/>
      <c r="H195" s="13"/>
      <c r="I195" s="13"/>
      <c r="J195" s="13"/>
      <c r="K195" s="14"/>
      <c r="L195" s="15"/>
      <c r="M195" s="16" t="str">
        <f t="shared" si="4"/>
        <v/>
      </c>
      <c r="N195" s="17" t="str">
        <f t="shared" ca="1" si="5"/>
        <v/>
      </c>
      <c r="O195" s="18" t="str">
        <f ca="1">IF(B195="","",IF(H195="Concluído","CONCLUÍDA",IF(H195="Cancelado","CANCELADA",IF(G195="","SEM PRAZO",IF(G195&lt;TODAY(),"ATRASADA",IF(G195&lt;=TODAY()+CONFIG!$B$2,"VENCE EM BREVE","NO PRAZO"))))))</f>
        <v/>
      </c>
      <c r="P195" s="13"/>
      <c r="Q195" s="13"/>
      <c r="R195" s="13"/>
    </row>
    <row r="196" spans="1:18">
      <c r="A196" s="12" t="s">
        <v>255</v>
      </c>
      <c r="B196" s="13"/>
      <c r="C196" s="13"/>
      <c r="D196" s="13"/>
      <c r="E196" s="13"/>
      <c r="F196" s="13"/>
      <c r="G196" s="14"/>
      <c r="H196" s="13"/>
      <c r="I196" s="13"/>
      <c r="J196" s="13"/>
      <c r="K196" s="14"/>
      <c r="L196" s="15"/>
      <c r="M196" s="16" t="str">
        <f t="shared" si="4"/>
        <v/>
      </c>
      <c r="N196" s="17" t="str">
        <f t="shared" ca="1" si="5"/>
        <v/>
      </c>
      <c r="O196" s="18" t="str">
        <f ca="1">IF(B196="","",IF(H196="Concluído","CONCLUÍDA",IF(H196="Cancelado","CANCELADA",IF(G196="","SEM PRAZO",IF(G196&lt;TODAY(),"ATRASADA",IF(G196&lt;=TODAY()+CONFIG!$B$2,"VENCE EM BREVE","NO PRAZO"))))))</f>
        <v/>
      </c>
      <c r="P196" s="13"/>
      <c r="Q196" s="13"/>
      <c r="R196" s="13"/>
    </row>
    <row r="197" spans="1:18">
      <c r="A197" s="12" t="s">
        <v>256</v>
      </c>
      <c r="B197" s="13"/>
      <c r="C197" s="13"/>
      <c r="D197" s="13"/>
      <c r="E197" s="13"/>
      <c r="F197" s="13"/>
      <c r="G197" s="14"/>
      <c r="H197" s="13"/>
      <c r="I197" s="13"/>
      <c r="J197" s="13"/>
      <c r="K197" s="14"/>
      <c r="L197" s="15"/>
      <c r="M197" s="16" t="str">
        <f t="shared" si="4"/>
        <v/>
      </c>
      <c r="N197" s="17" t="str">
        <f t="shared" ca="1" si="5"/>
        <v/>
      </c>
      <c r="O197" s="18" t="str">
        <f ca="1">IF(B197="","",IF(H197="Concluído","CONCLUÍDA",IF(H197="Cancelado","CANCELADA",IF(G197="","SEM PRAZO",IF(G197&lt;TODAY(),"ATRASADA",IF(G197&lt;=TODAY()+CONFIG!$B$2,"VENCE EM BREVE","NO PRAZO"))))))</f>
        <v/>
      </c>
      <c r="P197" s="13"/>
      <c r="Q197" s="13"/>
      <c r="R197" s="13"/>
    </row>
    <row r="198" spans="1:18">
      <c r="A198" s="12" t="s">
        <v>257</v>
      </c>
      <c r="B198" s="13"/>
      <c r="C198" s="13"/>
      <c r="D198" s="13"/>
      <c r="E198" s="13"/>
      <c r="F198" s="13"/>
      <c r="G198" s="14"/>
      <c r="H198" s="13"/>
      <c r="I198" s="13"/>
      <c r="J198" s="13"/>
      <c r="K198" s="14"/>
      <c r="L198" s="15"/>
      <c r="M198" s="16" t="str">
        <f t="shared" ref="M198:M261" si="6">IF(OR(B198="",G198="",H198&lt;&gt;"Concluído",I198="",I198="Não recorrente",I198="Conforme contrato"),"",IF(I198="Diária",G198+1,IF(I198="Semanal",G198+7,IF(I198="Quinzenal",G198+15,IF(I198="Mensal",EDATE(G198,1),IF(I198="Bimestral",EDATE(G198,2),IF(I198="Trimestral",EDATE(G198,3),IF(I198="Semestral",EDATE(G198,6),IF(I198="Anual",EDATE(G198,12),"")))))))))</f>
        <v/>
      </c>
      <c r="N198" s="17" t="str">
        <f t="shared" ref="N198:N261" ca="1" si="7">IF(OR(B198="",G198="",H198="Concluído",H198="Cancelado"),"",G198-TODAY())</f>
        <v/>
      </c>
      <c r="O198" s="18" t="str">
        <f ca="1">IF(B198="","",IF(H198="Concluído","CONCLUÍDA",IF(H198="Cancelado","CANCELADA",IF(G198="","SEM PRAZO",IF(G198&lt;TODAY(),"ATRASADA",IF(G198&lt;=TODAY()+CONFIG!$B$2,"VENCE EM BREVE","NO PRAZO"))))))</f>
        <v/>
      </c>
      <c r="P198" s="13"/>
      <c r="Q198" s="13"/>
      <c r="R198" s="13"/>
    </row>
    <row r="199" spans="1:18">
      <c r="A199" s="12" t="s">
        <v>258</v>
      </c>
      <c r="B199" s="13"/>
      <c r="C199" s="13"/>
      <c r="D199" s="13"/>
      <c r="E199" s="13"/>
      <c r="F199" s="13"/>
      <c r="G199" s="14"/>
      <c r="H199" s="13"/>
      <c r="I199" s="13"/>
      <c r="J199" s="13"/>
      <c r="K199" s="14"/>
      <c r="L199" s="15"/>
      <c r="M199" s="16" t="str">
        <f t="shared" si="6"/>
        <v/>
      </c>
      <c r="N199" s="17" t="str">
        <f t="shared" ca="1" si="7"/>
        <v/>
      </c>
      <c r="O199" s="18" t="str">
        <f ca="1">IF(B199="","",IF(H199="Concluído","CONCLUÍDA",IF(H199="Cancelado","CANCELADA",IF(G199="","SEM PRAZO",IF(G199&lt;TODAY(),"ATRASADA",IF(G199&lt;=TODAY()+CONFIG!$B$2,"VENCE EM BREVE","NO PRAZO"))))))</f>
        <v/>
      </c>
      <c r="P199" s="13"/>
      <c r="Q199" s="13"/>
      <c r="R199" s="13"/>
    </row>
    <row r="200" spans="1:18">
      <c r="A200" s="12" t="s">
        <v>259</v>
      </c>
      <c r="B200" s="13"/>
      <c r="C200" s="13"/>
      <c r="D200" s="13"/>
      <c r="E200" s="13"/>
      <c r="F200" s="13"/>
      <c r="G200" s="14"/>
      <c r="H200" s="13"/>
      <c r="I200" s="13"/>
      <c r="J200" s="13"/>
      <c r="K200" s="14"/>
      <c r="L200" s="15"/>
      <c r="M200" s="16" t="str">
        <f t="shared" si="6"/>
        <v/>
      </c>
      <c r="N200" s="17" t="str">
        <f t="shared" ca="1" si="7"/>
        <v/>
      </c>
      <c r="O200" s="18" t="str">
        <f ca="1">IF(B200="","",IF(H200="Concluído","CONCLUÍDA",IF(H200="Cancelado","CANCELADA",IF(G200="","SEM PRAZO",IF(G200&lt;TODAY(),"ATRASADA",IF(G200&lt;=TODAY()+CONFIG!$B$2,"VENCE EM BREVE","NO PRAZO"))))))</f>
        <v/>
      </c>
      <c r="P200" s="13"/>
      <c r="Q200" s="13"/>
      <c r="R200" s="13"/>
    </row>
    <row r="201" spans="1:18">
      <c r="A201" s="12" t="s">
        <v>260</v>
      </c>
      <c r="B201" s="13"/>
      <c r="C201" s="13"/>
      <c r="D201" s="13"/>
      <c r="E201" s="13"/>
      <c r="F201" s="13"/>
      <c r="G201" s="14"/>
      <c r="H201" s="13"/>
      <c r="I201" s="13"/>
      <c r="J201" s="13"/>
      <c r="K201" s="14"/>
      <c r="L201" s="15"/>
      <c r="M201" s="16" t="str">
        <f t="shared" si="6"/>
        <v/>
      </c>
      <c r="N201" s="17" t="str">
        <f t="shared" ca="1" si="7"/>
        <v/>
      </c>
      <c r="O201" s="18" t="str">
        <f ca="1">IF(B201="","",IF(H201="Concluído","CONCLUÍDA",IF(H201="Cancelado","CANCELADA",IF(G201="","SEM PRAZO",IF(G201&lt;TODAY(),"ATRASADA",IF(G201&lt;=TODAY()+CONFIG!$B$2,"VENCE EM BREVE","NO PRAZO"))))))</f>
        <v/>
      </c>
      <c r="P201" s="13"/>
      <c r="Q201" s="13"/>
      <c r="R201" s="13"/>
    </row>
    <row r="202" spans="1:18">
      <c r="A202" s="12" t="s">
        <v>261</v>
      </c>
      <c r="B202" s="13"/>
      <c r="C202" s="13"/>
      <c r="D202" s="13"/>
      <c r="E202" s="13"/>
      <c r="F202" s="13"/>
      <c r="G202" s="14"/>
      <c r="H202" s="13"/>
      <c r="I202" s="13"/>
      <c r="J202" s="13"/>
      <c r="K202" s="14"/>
      <c r="L202" s="15"/>
      <c r="M202" s="16" t="str">
        <f t="shared" si="6"/>
        <v/>
      </c>
      <c r="N202" s="17" t="str">
        <f t="shared" ca="1" si="7"/>
        <v/>
      </c>
      <c r="O202" s="18" t="str">
        <f ca="1">IF(B202="","",IF(H202="Concluído","CONCLUÍDA",IF(H202="Cancelado","CANCELADA",IF(G202="","SEM PRAZO",IF(G202&lt;TODAY(),"ATRASADA",IF(G202&lt;=TODAY()+CONFIG!$B$2,"VENCE EM BREVE","NO PRAZO"))))))</f>
        <v/>
      </c>
      <c r="P202" s="13"/>
      <c r="Q202" s="13"/>
      <c r="R202" s="13"/>
    </row>
    <row r="203" spans="1:18">
      <c r="A203" s="12" t="s">
        <v>262</v>
      </c>
      <c r="B203" s="13"/>
      <c r="C203" s="13"/>
      <c r="D203" s="13"/>
      <c r="E203" s="13"/>
      <c r="F203" s="13"/>
      <c r="G203" s="14"/>
      <c r="H203" s="13"/>
      <c r="I203" s="13"/>
      <c r="J203" s="13"/>
      <c r="K203" s="14"/>
      <c r="L203" s="15"/>
      <c r="M203" s="16" t="str">
        <f t="shared" si="6"/>
        <v/>
      </c>
      <c r="N203" s="17" t="str">
        <f t="shared" ca="1" si="7"/>
        <v/>
      </c>
      <c r="O203" s="18" t="str">
        <f ca="1">IF(B203="","",IF(H203="Concluído","CONCLUÍDA",IF(H203="Cancelado","CANCELADA",IF(G203="","SEM PRAZO",IF(G203&lt;TODAY(),"ATRASADA",IF(G203&lt;=TODAY()+CONFIG!$B$2,"VENCE EM BREVE","NO PRAZO"))))))</f>
        <v/>
      </c>
      <c r="P203" s="13"/>
      <c r="Q203" s="13"/>
      <c r="R203" s="13"/>
    </row>
    <row r="204" spans="1:18">
      <c r="A204" s="12" t="s">
        <v>263</v>
      </c>
      <c r="B204" s="13"/>
      <c r="C204" s="13"/>
      <c r="D204" s="13"/>
      <c r="E204" s="13"/>
      <c r="F204" s="13"/>
      <c r="G204" s="14"/>
      <c r="H204" s="13"/>
      <c r="I204" s="13"/>
      <c r="J204" s="13"/>
      <c r="K204" s="14"/>
      <c r="L204" s="15"/>
      <c r="M204" s="16" t="str">
        <f t="shared" si="6"/>
        <v/>
      </c>
      <c r="N204" s="17" t="str">
        <f t="shared" ca="1" si="7"/>
        <v/>
      </c>
      <c r="O204" s="18" t="str">
        <f ca="1">IF(B204="","",IF(H204="Concluído","CONCLUÍDA",IF(H204="Cancelado","CANCELADA",IF(G204="","SEM PRAZO",IF(G204&lt;TODAY(),"ATRASADA",IF(G204&lt;=TODAY()+CONFIG!$B$2,"VENCE EM BREVE","NO PRAZO"))))))</f>
        <v/>
      </c>
      <c r="P204" s="13"/>
      <c r="Q204" s="13"/>
      <c r="R204" s="13"/>
    </row>
    <row r="205" spans="1:18">
      <c r="A205" s="12" t="s">
        <v>264</v>
      </c>
      <c r="B205" s="13"/>
      <c r="C205" s="13"/>
      <c r="D205" s="13"/>
      <c r="E205" s="13"/>
      <c r="F205" s="13"/>
      <c r="G205" s="14"/>
      <c r="H205" s="13"/>
      <c r="I205" s="13"/>
      <c r="J205" s="13"/>
      <c r="K205" s="14"/>
      <c r="L205" s="15"/>
      <c r="M205" s="16" t="str">
        <f t="shared" si="6"/>
        <v/>
      </c>
      <c r="N205" s="17" t="str">
        <f t="shared" ca="1" si="7"/>
        <v/>
      </c>
      <c r="O205" s="18" t="str">
        <f ca="1">IF(B205="","",IF(H205="Concluído","CONCLUÍDA",IF(H205="Cancelado","CANCELADA",IF(G205="","SEM PRAZO",IF(G205&lt;TODAY(),"ATRASADA",IF(G205&lt;=TODAY()+CONFIG!$B$2,"VENCE EM BREVE","NO PRAZO"))))))</f>
        <v/>
      </c>
      <c r="P205" s="13"/>
      <c r="Q205" s="13"/>
      <c r="R205" s="13"/>
    </row>
    <row r="206" spans="1:18">
      <c r="A206" s="12" t="s">
        <v>265</v>
      </c>
      <c r="B206" s="13"/>
      <c r="C206" s="13"/>
      <c r="D206" s="13"/>
      <c r="E206" s="13"/>
      <c r="F206" s="13"/>
      <c r="G206" s="14"/>
      <c r="H206" s="13"/>
      <c r="I206" s="13"/>
      <c r="J206" s="13"/>
      <c r="K206" s="14"/>
      <c r="L206" s="15"/>
      <c r="M206" s="16" t="str">
        <f t="shared" si="6"/>
        <v/>
      </c>
      <c r="N206" s="17" t="str">
        <f t="shared" ca="1" si="7"/>
        <v/>
      </c>
      <c r="O206" s="18" t="str">
        <f ca="1">IF(B206="","",IF(H206="Concluído","CONCLUÍDA",IF(H206="Cancelado","CANCELADA",IF(G206="","SEM PRAZO",IF(G206&lt;TODAY(),"ATRASADA",IF(G206&lt;=TODAY()+CONFIG!$B$2,"VENCE EM BREVE","NO PRAZO"))))))</f>
        <v/>
      </c>
      <c r="P206" s="13"/>
      <c r="Q206" s="13"/>
      <c r="R206" s="13"/>
    </row>
    <row r="207" spans="1:18">
      <c r="A207" s="12" t="s">
        <v>266</v>
      </c>
      <c r="B207" s="13"/>
      <c r="C207" s="13"/>
      <c r="D207" s="13"/>
      <c r="E207" s="13"/>
      <c r="F207" s="13"/>
      <c r="G207" s="14"/>
      <c r="H207" s="13"/>
      <c r="I207" s="13"/>
      <c r="J207" s="13"/>
      <c r="K207" s="14"/>
      <c r="L207" s="15"/>
      <c r="M207" s="16" t="str">
        <f t="shared" si="6"/>
        <v/>
      </c>
      <c r="N207" s="17" t="str">
        <f t="shared" ca="1" si="7"/>
        <v/>
      </c>
      <c r="O207" s="18" t="str">
        <f ca="1">IF(B207="","",IF(H207="Concluído","CONCLUÍDA",IF(H207="Cancelado","CANCELADA",IF(G207="","SEM PRAZO",IF(G207&lt;TODAY(),"ATRASADA",IF(G207&lt;=TODAY()+CONFIG!$B$2,"VENCE EM BREVE","NO PRAZO"))))))</f>
        <v/>
      </c>
      <c r="P207" s="13"/>
      <c r="Q207" s="13"/>
      <c r="R207" s="13"/>
    </row>
    <row r="208" spans="1:18">
      <c r="A208" s="12" t="s">
        <v>267</v>
      </c>
      <c r="B208" s="13"/>
      <c r="C208" s="13"/>
      <c r="D208" s="13"/>
      <c r="E208" s="13"/>
      <c r="F208" s="13"/>
      <c r="G208" s="14"/>
      <c r="H208" s="13"/>
      <c r="I208" s="13"/>
      <c r="J208" s="13"/>
      <c r="K208" s="14"/>
      <c r="L208" s="15"/>
      <c r="M208" s="16" t="str">
        <f t="shared" si="6"/>
        <v/>
      </c>
      <c r="N208" s="17" t="str">
        <f t="shared" ca="1" si="7"/>
        <v/>
      </c>
      <c r="O208" s="18" t="str">
        <f ca="1">IF(B208="","",IF(H208="Concluído","CONCLUÍDA",IF(H208="Cancelado","CANCELADA",IF(G208="","SEM PRAZO",IF(G208&lt;TODAY(),"ATRASADA",IF(G208&lt;=TODAY()+CONFIG!$B$2,"VENCE EM BREVE","NO PRAZO"))))))</f>
        <v/>
      </c>
      <c r="P208" s="13"/>
      <c r="Q208" s="13"/>
      <c r="R208" s="13"/>
    </row>
    <row r="209" spans="1:18">
      <c r="A209" s="12" t="s">
        <v>268</v>
      </c>
      <c r="B209" s="13"/>
      <c r="C209" s="13"/>
      <c r="D209" s="13"/>
      <c r="E209" s="13"/>
      <c r="F209" s="13"/>
      <c r="G209" s="14"/>
      <c r="H209" s="13"/>
      <c r="I209" s="13"/>
      <c r="J209" s="13"/>
      <c r="K209" s="14"/>
      <c r="L209" s="15"/>
      <c r="M209" s="16" t="str">
        <f t="shared" si="6"/>
        <v/>
      </c>
      <c r="N209" s="17" t="str">
        <f t="shared" ca="1" si="7"/>
        <v/>
      </c>
      <c r="O209" s="18" t="str">
        <f ca="1">IF(B209="","",IF(H209="Concluído","CONCLUÍDA",IF(H209="Cancelado","CANCELADA",IF(G209="","SEM PRAZO",IF(G209&lt;TODAY(),"ATRASADA",IF(G209&lt;=TODAY()+CONFIG!$B$2,"VENCE EM BREVE","NO PRAZO"))))))</f>
        <v/>
      </c>
      <c r="P209" s="13"/>
      <c r="Q209" s="13"/>
      <c r="R209" s="13"/>
    </row>
    <row r="210" spans="1:18">
      <c r="A210" s="12" t="s">
        <v>269</v>
      </c>
      <c r="B210" s="13"/>
      <c r="C210" s="13"/>
      <c r="D210" s="13"/>
      <c r="E210" s="13"/>
      <c r="F210" s="13"/>
      <c r="G210" s="14"/>
      <c r="H210" s="13"/>
      <c r="I210" s="13"/>
      <c r="J210" s="13"/>
      <c r="K210" s="14"/>
      <c r="L210" s="15"/>
      <c r="M210" s="16" t="str">
        <f t="shared" si="6"/>
        <v/>
      </c>
      <c r="N210" s="17" t="str">
        <f t="shared" ca="1" si="7"/>
        <v/>
      </c>
      <c r="O210" s="18" t="str">
        <f ca="1">IF(B210="","",IF(H210="Concluído","CONCLUÍDA",IF(H210="Cancelado","CANCELADA",IF(G210="","SEM PRAZO",IF(G210&lt;TODAY(),"ATRASADA",IF(G210&lt;=TODAY()+CONFIG!$B$2,"VENCE EM BREVE","NO PRAZO"))))))</f>
        <v/>
      </c>
      <c r="P210" s="13"/>
      <c r="Q210" s="13"/>
      <c r="R210" s="13"/>
    </row>
    <row r="211" spans="1:18">
      <c r="A211" s="12" t="s">
        <v>270</v>
      </c>
      <c r="B211" s="13"/>
      <c r="C211" s="13"/>
      <c r="D211" s="13"/>
      <c r="E211" s="13"/>
      <c r="F211" s="13"/>
      <c r="G211" s="14"/>
      <c r="H211" s="13"/>
      <c r="I211" s="13"/>
      <c r="J211" s="13"/>
      <c r="K211" s="14"/>
      <c r="L211" s="15"/>
      <c r="M211" s="16" t="str">
        <f t="shared" si="6"/>
        <v/>
      </c>
      <c r="N211" s="17" t="str">
        <f t="shared" ca="1" si="7"/>
        <v/>
      </c>
      <c r="O211" s="18" t="str">
        <f ca="1">IF(B211="","",IF(H211="Concluído","CONCLUÍDA",IF(H211="Cancelado","CANCELADA",IF(G211="","SEM PRAZO",IF(G211&lt;TODAY(),"ATRASADA",IF(G211&lt;=TODAY()+CONFIG!$B$2,"VENCE EM BREVE","NO PRAZO"))))))</f>
        <v/>
      </c>
      <c r="P211" s="13"/>
      <c r="Q211" s="13"/>
      <c r="R211" s="13"/>
    </row>
    <row r="212" spans="1:18">
      <c r="A212" s="12" t="s">
        <v>271</v>
      </c>
      <c r="B212" s="13"/>
      <c r="C212" s="13"/>
      <c r="D212" s="13"/>
      <c r="E212" s="13"/>
      <c r="F212" s="13"/>
      <c r="G212" s="14"/>
      <c r="H212" s="13"/>
      <c r="I212" s="13"/>
      <c r="J212" s="13"/>
      <c r="K212" s="14"/>
      <c r="L212" s="15"/>
      <c r="M212" s="16" t="str">
        <f t="shared" si="6"/>
        <v/>
      </c>
      <c r="N212" s="17" t="str">
        <f t="shared" ca="1" si="7"/>
        <v/>
      </c>
      <c r="O212" s="18" t="str">
        <f ca="1">IF(B212="","",IF(H212="Concluído","CONCLUÍDA",IF(H212="Cancelado","CANCELADA",IF(G212="","SEM PRAZO",IF(G212&lt;TODAY(),"ATRASADA",IF(G212&lt;=TODAY()+CONFIG!$B$2,"VENCE EM BREVE","NO PRAZO"))))))</f>
        <v/>
      </c>
      <c r="P212" s="13"/>
      <c r="Q212" s="13"/>
      <c r="R212" s="13"/>
    </row>
    <row r="213" spans="1:18">
      <c r="A213" s="12" t="s">
        <v>272</v>
      </c>
      <c r="B213" s="13"/>
      <c r="C213" s="13"/>
      <c r="D213" s="13"/>
      <c r="E213" s="13"/>
      <c r="F213" s="13"/>
      <c r="G213" s="14"/>
      <c r="H213" s="13"/>
      <c r="I213" s="13"/>
      <c r="J213" s="13"/>
      <c r="K213" s="14"/>
      <c r="L213" s="15"/>
      <c r="M213" s="16" t="str">
        <f t="shared" si="6"/>
        <v/>
      </c>
      <c r="N213" s="17" t="str">
        <f t="shared" ca="1" si="7"/>
        <v/>
      </c>
      <c r="O213" s="18" t="str">
        <f ca="1">IF(B213="","",IF(H213="Concluído","CONCLUÍDA",IF(H213="Cancelado","CANCELADA",IF(G213="","SEM PRAZO",IF(G213&lt;TODAY(),"ATRASADA",IF(G213&lt;=TODAY()+CONFIG!$B$2,"VENCE EM BREVE","NO PRAZO"))))))</f>
        <v/>
      </c>
      <c r="P213" s="13"/>
      <c r="Q213" s="13"/>
      <c r="R213" s="13"/>
    </row>
    <row r="214" spans="1:18">
      <c r="A214" s="12" t="s">
        <v>273</v>
      </c>
      <c r="B214" s="13"/>
      <c r="C214" s="13"/>
      <c r="D214" s="13"/>
      <c r="E214" s="13"/>
      <c r="F214" s="13"/>
      <c r="G214" s="14"/>
      <c r="H214" s="13"/>
      <c r="I214" s="13"/>
      <c r="J214" s="13"/>
      <c r="K214" s="14"/>
      <c r="L214" s="15"/>
      <c r="M214" s="16" t="str">
        <f t="shared" si="6"/>
        <v/>
      </c>
      <c r="N214" s="17" t="str">
        <f t="shared" ca="1" si="7"/>
        <v/>
      </c>
      <c r="O214" s="18" t="str">
        <f ca="1">IF(B214="","",IF(H214="Concluído","CONCLUÍDA",IF(H214="Cancelado","CANCELADA",IF(G214="","SEM PRAZO",IF(G214&lt;TODAY(),"ATRASADA",IF(G214&lt;=TODAY()+CONFIG!$B$2,"VENCE EM BREVE","NO PRAZO"))))))</f>
        <v/>
      </c>
      <c r="P214" s="13"/>
      <c r="Q214" s="13"/>
      <c r="R214" s="13"/>
    </row>
    <row r="215" spans="1:18">
      <c r="A215" s="12" t="s">
        <v>274</v>
      </c>
      <c r="B215" s="13"/>
      <c r="C215" s="13"/>
      <c r="D215" s="13"/>
      <c r="E215" s="13"/>
      <c r="F215" s="13"/>
      <c r="G215" s="14"/>
      <c r="H215" s="13"/>
      <c r="I215" s="13"/>
      <c r="J215" s="13"/>
      <c r="K215" s="14"/>
      <c r="L215" s="15"/>
      <c r="M215" s="16" t="str">
        <f t="shared" si="6"/>
        <v/>
      </c>
      <c r="N215" s="17" t="str">
        <f t="shared" ca="1" si="7"/>
        <v/>
      </c>
      <c r="O215" s="18" t="str">
        <f ca="1">IF(B215="","",IF(H215="Concluído","CONCLUÍDA",IF(H215="Cancelado","CANCELADA",IF(G215="","SEM PRAZO",IF(G215&lt;TODAY(),"ATRASADA",IF(G215&lt;=TODAY()+CONFIG!$B$2,"VENCE EM BREVE","NO PRAZO"))))))</f>
        <v/>
      </c>
      <c r="P215" s="13"/>
      <c r="Q215" s="13"/>
      <c r="R215" s="13"/>
    </row>
    <row r="216" spans="1:18">
      <c r="A216" s="12" t="s">
        <v>275</v>
      </c>
      <c r="B216" s="13"/>
      <c r="C216" s="13"/>
      <c r="D216" s="13"/>
      <c r="E216" s="13"/>
      <c r="F216" s="13"/>
      <c r="G216" s="14"/>
      <c r="H216" s="13"/>
      <c r="I216" s="13"/>
      <c r="J216" s="13"/>
      <c r="K216" s="14"/>
      <c r="L216" s="15"/>
      <c r="M216" s="16" t="str">
        <f t="shared" si="6"/>
        <v/>
      </c>
      <c r="N216" s="17" t="str">
        <f t="shared" ca="1" si="7"/>
        <v/>
      </c>
      <c r="O216" s="18" t="str">
        <f ca="1">IF(B216="","",IF(H216="Concluído","CONCLUÍDA",IF(H216="Cancelado","CANCELADA",IF(G216="","SEM PRAZO",IF(G216&lt;TODAY(),"ATRASADA",IF(G216&lt;=TODAY()+CONFIG!$B$2,"VENCE EM BREVE","NO PRAZO"))))))</f>
        <v/>
      </c>
      <c r="P216" s="13"/>
      <c r="Q216" s="13"/>
      <c r="R216" s="13"/>
    </row>
    <row r="217" spans="1:18">
      <c r="A217" s="12" t="s">
        <v>276</v>
      </c>
      <c r="B217" s="13"/>
      <c r="C217" s="13"/>
      <c r="D217" s="13"/>
      <c r="E217" s="13"/>
      <c r="F217" s="13"/>
      <c r="G217" s="14"/>
      <c r="H217" s="13"/>
      <c r="I217" s="13"/>
      <c r="J217" s="13"/>
      <c r="K217" s="14"/>
      <c r="L217" s="15"/>
      <c r="M217" s="16" t="str">
        <f t="shared" si="6"/>
        <v/>
      </c>
      <c r="N217" s="17" t="str">
        <f t="shared" ca="1" si="7"/>
        <v/>
      </c>
      <c r="O217" s="18" t="str">
        <f ca="1">IF(B217="","",IF(H217="Concluído","CONCLUÍDA",IF(H217="Cancelado","CANCELADA",IF(G217="","SEM PRAZO",IF(G217&lt;TODAY(),"ATRASADA",IF(G217&lt;=TODAY()+CONFIG!$B$2,"VENCE EM BREVE","NO PRAZO"))))))</f>
        <v/>
      </c>
      <c r="P217" s="13"/>
      <c r="Q217" s="13"/>
      <c r="R217" s="13"/>
    </row>
    <row r="218" spans="1:18">
      <c r="A218" s="12" t="s">
        <v>277</v>
      </c>
      <c r="B218" s="13"/>
      <c r="C218" s="13"/>
      <c r="D218" s="13"/>
      <c r="E218" s="13"/>
      <c r="F218" s="13"/>
      <c r="G218" s="14"/>
      <c r="H218" s="13"/>
      <c r="I218" s="13"/>
      <c r="J218" s="13"/>
      <c r="K218" s="14"/>
      <c r="L218" s="15"/>
      <c r="M218" s="16" t="str">
        <f t="shared" si="6"/>
        <v/>
      </c>
      <c r="N218" s="17" t="str">
        <f t="shared" ca="1" si="7"/>
        <v/>
      </c>
      <c r="O218" s="18" t="str">
        <f ca="1">IF(B218="","",IF(H218="Concluído","CONCLUÍDA",IF(H218="Cancelado","CANCELADA",IF(G218="","SEM PRAZO",IF(G218&lt;TODAY(),"ATRASADA",IF(G218&lt;=TODAY()+CONFIG!$B$2,"VENCE EM BREVE","NO PRAZO"))))))</f>
        <v/>
      </c>
      <c r="P218" s="13"/>
      <c r="Q218" s="13"/>
      <c r="R218" s="13"/>
    </row>
    <row r="219" spans="1:18">
      <c r="A219" s="12" t="s">
        <v>278</v>
      </c>
      <c r="B219" s="13"/>
      <c r="C219" s="13"/>
      <c r="D219" s="13"/>
      <c r="E219" s="13"/>
      <c r="F219" s="13"/>
      <c r="G219" s="14"/>
      <c r="H219" s="13"/>
      <c r="I219" s="13"/>
      <c r="J219" s="13"/>
      <c r="K219" s="14"/>
      <c r="L219" s="15"/>
      <c r="M219" s="16" t="str">
        <f t="shared" si="6"/>
        <v/>
      </c>
      <c r="N219" s="17" t="str">
        <f t="shared" ca="1" si="7"/>
        <v/>
      </c>
      <c r="O219" s="18" t="str">
        <f ca="1">IF(B219="","",IF(H219="Concluído","CONCLUÍDA",IF(H219="Cancelado","CANCELADA",IF(G219="","SEM PRAZO",IF(G219&lt;TODAY(),"ATRASADA",IF(G219&lt;=TODAY()+CONFIG!$B$2,"VENCE EM BREVE","NO PRAZO"))))))</f>
        <v/>
      </c>
      <c r="P219" s="13"/>
      <c r="Q219" s="13"/>
      <c r="R219" s="13"/>
    </row>
    <row r="220" spans="1:18">
      <c r="A220" s="12" t="s">
        <v>279</v>
      </c>
      <c r="B220" s="13"/>
      <c r="C220" s="13"/>
      <c r="D220" s="13"/>
      <c r="E220" s="13"/>
      <c r="F220" s="13"/>
      <c r="G220" s="14"/>
      <c r="H220" s="13"/>
      <c r="I220" s="13"/>
      <c r="J220" s="13"/>
      <c r="K220" s="14"/>
      <c r="L220" s="15"/>
      <c r="M220" s="16" t="str">
        <f t="shared" si="6"/>
        <v/>
      </c>
      <c r="N220" s="17" t="str">
        <f t="shared" ca="1" si="7"/>
        <v/>
      </c>
      <c r="O220" s="18" t="str">
        <f ca="1">IF(B220="","",IF(H220="Concluído","CONCLUÍDA",IF(H220="Cancelado","CANCELADA",IF(G220="","SEM PRAZO",IF(G220&lt;TODAY(),"ATRASADA",IF(G220&lt;=TODAY()+CONFIG!$B$2,"VENCE EM BREVE","NO PRAZO"))))))</f>
        <v/>
      </c>
      <c r="P220" s="13"/>
      <c r="Q220" s="13"/>
      <c r="R220" s="13"/>
    </row>
    <row r="221" spans="1:18">
      <c r="A221" s="12" t="s">
        <v>280</v>
      </c>
      <c r="B221" s="13"/>
      <c r="C221" s="13"/>
      <c r="D221" s="13"/>
      <c r="E221" s="13"/>
      <c r="F221" s="13"/>
      <c r="G221" s="14"/>
      <c r="H221" s="13"/>
      <c r="I221" s="13"/>
      <c r="J221" s="13"/>
      <c r="K221" s="14"/>
      <c r="L221" s="15"/>
      <c r="M221" s="16" t="str">
        <f t="shared" si="6"/>
        <v/>
      </c>
      <c r="N221" s="17" t="str">
        <f t="shared" ca="1" si="7"/>
        <v/>
      </c>
      <c r="O221" s="18" t="str">
        <f ca="1">IF(B221="","",IF(H221="Concluído","CONCLUÍDA",IF(H221="Cancelado","CANCELADA",IF(G221="","SEM PRAZO",IF(G221&lt;TODAY(),"ATRASADA",IF(G221&lt;=TODAY()+CONFIG!$B$2,"VENCE EM BREVE","NO PRAZO"))))))</f>
        <v/>
      </c>
      <c r="P221" s="13"/>
      <c r="Q221" s="13"/>
      <c r="R221" s="13"/>
    </row>
    <row r="222" spans="1:18">
      <c r="A222" s="12" t="s">
        <v>281</v>
      </c>
      <c r="B222" s="13"/>
      <c r="C222" s="13"/>
      <c r="D222" s="13"/>
      <c r="E222" s="13"/>
      <c r="F222" s="13"/>
      <c r="G222" s="14"/>
      <c r="H222" s="13"/>
      <c r="I222" s="13"/>
      <c r="J222" s="13"/>
      <c r="K222" s="14"/>
      <c r="L222" s="15"/>
      <c r="M222" s="16" t="str">
        <f t="shared" si="6"/>
        <v/>
      </c>
      <c r="N222" s="17" t="str">
        <f t="shared" ca="1" si="7"/>
        <v/>
      </c>
      <c r="O222" s="18" t="str">
        <f ca="1">IF(B222="","",IF(H222="Concluído","CONCLUÍDA",IF(H222="Cancelado","CANCELADA",IF(G222="","SEM PRAZO",IF(G222&lt;TODAY(),"ATRASADA",IF(G222&lt;=TODAY()+CONFIG!$B$2,"VENCE EM BREVE","NO PRAZO"))))))</f>
        <v/>
      </c>
      <c r="P222" s="13"/>
      <c r="Q222" s="13"/>
      <c r="R222" s="13"/>
    </row>
    <row r="223" spans="1:18">
      <c r="A223" s="12" t="s">
        <v>282</v>
      </c>
      <c r="B223" s="13"/>
      <c r="C223" s="13"/>
      <c r="D223" s="13"/>
      <c r="E223" s="13"/>
      <c r="F223" s="13"/>
      <c r="G223" s="14"/>
      <c r="H223" s="13"/>
      <c r="I223" s="13"/>
      <c r="J223" s="13"/>
      <c r="K223" s="14"/>
      <c r="L223" s="15"/>
      <c r="M223" s="16" t="str">
        <f t="shared" si="6"/>
        <v/>
      </c>
      <c r="N223" s="17" t="str">
        <f t="shared" ca="1" si="7"/>
        <v/>
      </c>
      <c r="O223" s="18" t="str">
        <f ca="1">IF(B223="","",IF(H223="Concluído","CONCLUÍDA",IF(H223="Cancelado","CANCELADA",IF(G223="","SEM PRAZO",IF(G223&lt;TODAY(),"ATRASADA",IF(G223&lt;=TODAY()+CONFIG!$B$2,"VENCE EM BREVE","NO PRAZO"))))))</f>
        <v/>
      </c>
      <c r="P223" s="13"/>
      <c r="Q223" s="13"/>
      <c r="R223" s="13"/>
    </row>
    <row r="224" spans="1:18">
      <c r="A224" s="12" t="s">
        <v>283</v>
      </c>
      <c r="B224" s="13"/>
      <c r="C224" s="13"/>
      <c r="D224" s="13"/>
      <c r="E224" s="13"/>
      <c r="F224" s="13"/>
      <c r="G224" s="14"/>
      <c r="H224" s="13"/>
      <c r="I224" s="13"/>
      <c r="J224" s="13"/>
      <c r="K224" s="14"/>
      <c r="L224" s="15"/>
      <c r="M224" s="16" t="str">
        <f t="shared" si="6"/>
        <v/>
      </c>
      <c r="N224" s="17" t="str">
        <f t="shared" ca="1" si="7"/>
        <v/>
      </c>
      <c r="O224" s="18" t="str">
        <f ca="1">IF(B224="","",IF(H224="Concluído","CONCLUÍDA",IF(H224="Cancelado","CANCELADA",IF(G224="","SEM PRAZO",IF(G224&lt;TODAY(),"ATRASADA",IF(G224&lt;=TODAY()+CONFIG!$B$2,"VENCE EM BREVE","NO PRAZO"))))))</f>
        <v/>
      </c>
      <c r="P224" s="13"/>
      <c r="Q224" s="13"/>
      <c r="R224" s="13"/>
    </row>
    <row r="225" spans="1:18">
      <c r="A225" s="12" t="s">
        <v>284</v>
      </c>
      <c r="B225" s="13"/>
      <c r="C225" s="13"/>
      <c r="D225" s="13"/>
      <c r="E225" s="13"/>
      <c r="F225" s="13"/>
      <c r="G225" s="14"/>
      <c r="H225" s="13"/>
      <c r="I225" s="13"/>
      <c r="J225" s="13"/>
      <c r="K225" s="14"/>
      <c r="L225" s="15"/>
      <c r="M225" s="16" t="str">
        <f t="shared" si="6"/>
        <v/>
      </c>
      <c r="N225" s="17" t="str">
        <f t="shared" ca="1" si="7"/>
        <v/>
      </c>
      <c r="O225" s="18" t="str">
        <f ca="1">IF(B225="","",IF(H225="Concluído","CONCLUÍDA",IF(H225="Cancelado","CANCELADA",IF(G225="","SEM PRAZO",IF(G225&lt;TODAY(),"ATRASADA",IF(G225&lt;=TODAY()+CONFIG!$B$2,"VENCE EM BREVE","NO PRAZO"))))))</f>
        <v/>
      </c>
      <c r="P225" s="13"/>
      <c r="Q225" s="13"/>
      <c r="R225" s="13"/>
    </row>
    <row r="226" spans="1:18">
      <c r="A226" s="12" t="s">
        <v>285</v>
      </c>
      <c r="B226" s="13"/>
      <c r="C226" s="13"/>
      <c r="D226" s="13"/>
      <c r="E226" s="13"/>
      <c r="F226" s="13"/>
      <c r="G226" s="14"/>
      <c r="H226" s="13"/>
      <c r="I226" s="13"/>
      <c r="J226" s="13"/>
      <c r="K226" s="14"/>
      <c r="L226" s="15"/>
      <c r="M226" s="16" t="str">
        <f t="shared" si="6"/>
        <v/>
      </c>
      <c r="N226" s="17" t="str">
        <f t="shared" ca="1" si="7"/>
        <v/>
      </c>
      <c r="O226" s="18" t="str">
        <f ca="1">IF(B226="","",IF(H226="Concluído","CONCLUÍDA",IF(H226="Cancelado","CANCELADA",IF(G226="","SEM PRAZO",IF(G226&lt;TODAY(),"ATRASADA",IF(G226&lt;=TODAY()+CONFIG!$B$2,"VENCE EM BREVE","NO PRAZO"))))))</f>
        <v/>
      </c>
      <c r="P226" s="13"/>
      <c r="Q226" s="13"/>
      <c r="R226" s="13"/>
    </row>
    <row r="227" spans="1:18">
      <c r="A227" s="12" t="s">
        <v>286</v>
      </c>
      <c r="B227" s="13"/>
      <c r="C227" s="13"/>
      <c r="D227" s="13"/>
      <c r="E227" s="13"/>
      <c r="F227" s="13"/>
      <c r="G227" s="14"/>
      <c r="H227" s="13"/>
      <c r="I227" s="13"/>
      <c r="J227" s="13"/>
      <c r="K227" s="14"/>
      <c r="L227" s="15"/>
      <c r="M227" s="16" t="str">
        <f t="shared" si="6"/>
        <v/>
      </c>
      <c r="N227" s="17" t="str">
        <f t="shared" ca="1" si="7"/>
        <v/>
      </c>
      <c r="O227" s="18" t="str">
        <f ca="1">IF(B227="","",IF(H227="Concluído","CONCLUÍDA",IF(H227="Cancelado","CANCELADA",IF(G227="","SEM PRAZO",IF(G227&lt;TODAY(),"ATRASADA",IF(G227&lt;=TODAY()+CONFIG!$B$2,"VENCE EM BREVE","NO PRAZO"))))))</f>
        <v/>
      </c>
      <c r="P227" s="13"/>
      <c r="Q227" s="13"/>
      <c r="R227" s="13"/>
    </row>
    <row r="228" spans="1:18">
      <c r="A228" s="12" t="s">
        <v>287</v>
      </c>
      <c r="B228" s="13"/>
      <c r="C228" s="13"/>
      <c r="D228" s="13"/>
      <c r="E228" s="13"/>
      <c r="F228" s="13"/>
      <c r="G228" s="14"/>
      <c r="H228" s="13"/>
      <c r="I228" s="13"/>
      <c r="J228" s="13"/>
      <c r="K228" s="14"/>
      <c r="L228" s="15"/>
      <c r="M228" s="16" t="str">
        <f t="shared" si="6"/>
        <v/>
      </c>
      <c r="N228" s="17" t="str">
        <f t="shared" ca="1" si="7"/>
        <v/>
      </c>
      <c r="O228" s="18" t="str">
        <f ca="1">IF(B228="","",IF(H228="Concluído","CONCLUÍDA",IF(H228="Cancelado","CANCELADA",IF(G228="","SEM PRAZO",IF(G228&lt;TODAY(),"ATRASADA",IF(G228&lt;=TODAY()+CONFIG!$B$2,"VENCE EM BREVE","NO PRAZO"))))))</f>
        <v/>
      </c>
      <c r="P228" s="13"/>
      <c r="Q228" s="13"/>
      <c r="R228" s="13"/>
    </row>
    <row r="229" spans="1:18">
      <c r="A229" s="12" t="s">
        <v>288</v>
      </c>
      <c r="B229" s="13"/>
      <c r="C229" s="13"/>
      <c r="D229" s="13"/>
      <c r="E229" s="13"/>
      <c r="F229" s="13"/>
      <c r="G229" s="14"/>
      <c r="H229" s="13"/>
      <c r="I229" s="13"/>
      <c r="J229" s="13"/>
      <c r="K229" s="14"/>
      <c r="L229" s="15"/>
      <c r="M229" s="16" t="str">
        <f t="shared" si="6"/>
        <v/>
      </c>
      <c r="N229" s="17" t="str">
        <f t="shared" ca="1" si="7"/>
        <v/>
      </c>
      <c r="O229" s="18" t="str">
        <f ca="1">IF(B229="","",IF(H229="Concluído","CONCLUÍDA",IF(H229="Cancelado","CANCELADA",IF(G229="","SEM PRAZO",IF(G229&lt;TODAY(),"ATRASADA",IF(G229&lt;=TODAY()+CONFIG!$B$2,"VENCE EM BREVE","NO PRAZO"))))))</f>
        <v/>
      </c>
      <c r="P229" s="13"/>
      <c r="Q229" s="13"/>
      <c r="R229" s="13"/>
    </row>
    <row r="230" spans="1:18">
      <c r="A230" s="12" t="s">
        <v>289</v>
      </c>
      <c r="B230" s="13"/>
      <c r="C230" s="13"/>
      <c r="D230" s="13"/>
      <c r="E230" s="13"/>
      <c r="F230" s="13"/>
      <c r="G230" s="14"/>
      <c r="H230" s="13"/>
      <c r="I230" s="13"/>
      <c r="J230" s="13"/>
      <c r="K230" s="14"/>
      <c r="L230" s="15"/>
      <c r="M230" s="16" t="str">
        <f t="shared" si="6"/>
        <v/>
      </c>
      <c r="N230" s="17" t="str">
        <f t="shared" ca="1" si="7"/>
        <v/>
      </c>
      <c r="O230" s="18" t="str">
        <f ca="1">IF(B230="","",IF(H230="Concluído","CONCLUÍDA",IF(H230="Cancelado","CANCELADA",IF(G230="","SEM PRAZO",IF(G230&lt;TODAY(),"ATRASADA",IF(G230&lt;=TODAY()+CONFIG!$B$2,"VENCE EM BREVE","NO PRAZO"))))))</f>
        <v/>
      </c>
      <c r="P230" s="13"/>
      <c r="Q230" s="13"/>
      <c r="R230" s="13"/>
    </row>
    <row r="231" spans="1:18">
      <c r="A231" s="12" t="s">
        <v>290</v>
      </c>
      <c r="B231" s="13"/>
      <c r="C231" s="13"/>
      <c r="D231" s="13"/>
      <c r="E231" s="13"/>
      <c r="F231" s="13"/>
      <c r="G231" s="14"/>
      <c r="H231" s="13"/>
      <c r="I231" s="13"/>
      <c r="J231" s="13"/>
      <c r="K231" s="14"/>
      <c r="L231" s="15"/>
      <c r="M231" s="16" t="str">
        <f t="shared" si="6"/>
        <v/>
      </c>
      <c r="N231" s="17" t="str">
        <f t="shared" ca="1" si="7"/>
        <v/>
      </c>
      <c r="O231" s="18" t="str">
        <f ca="1">IF(B231="","",IF(H231="Concluído","CONCLUÍDA",IF(H231="Cancelado","CANCELADA",IF(G231="","SEM PRAZO",IF(G231&lt;TODAY(),"ATRASADA",IF(G231&lt;=TODAY()+CONFIG!$B$2,"VENCE EM BREVE","NO PRAZO"))))))</f>
        <v/>
      </c>
      <c r="P231" s="13"/>
      <c r="Q231" s="13"/>
      <c r="R231" s="13"/>
    </row>
    <row r="232" spans="1:18">
      <c r="A232" s="12" t="s">
        <v>291</v>
      </c>
      <c r="B232" s="13"/>
      <c r="C232" s="13"/>
      <c r="D232" s="13"/>
      <c r="E232" s="13"/>
      <c r="F232" s="13"/>
      <c r="G232" s="14"/>
      <c r="H232" s="13"/>
      <c r="I232" s="13"/>
      <c r="J232" s="13"/>
      <c r="K232" s="14"/>
      <c r="L232" s="15"/>
      <c r="M232" s="16" t="str">
        <f t="shared" si="6"/>
        <v/>
      </c>
      <c r="N232" s="17" t="str">
        <f t="shared" ca="1" si="7"/>
        <v/>
      </c>
      <c r="O232" s="18" t="str">
        <f ca="1">IF(B232="","",IF(H232="Concluído","CONCLUÍDA",IF(H232="Cancelado","CANCELADA",IF(G232="","SEM PRAZO",IF(G232&lt;TODAY(),"ATRASADA",IF(G232&lt;=TODAY()+CONFIG!$B$2,"VENCE EM BREVE","NO PRAZO"))))))</f>
        <v/>
      </c>
      <c r="P232" s="13"/>
      <c r="Q232" s="13"/>
      <c r="R232" s="13"/>
    </row>
    <row r="233" spans="1:18">
      <c r="A233" s="12" t="s">
        <v>292</v>
      </c>
      <c r="B233" s="13"/>
      <c r="C233" s="13"/>
      <c r="D233" s="13"/>
      <c r="E233" s="13"/>
      <c r="F233" s="13"/>
      <c r="G233" s="14"/>
      <c r="H233" s="13"/>
      <c r="I233" s="13"/>
      <c r="J233" s="13"/>
      <c r="K233" s="14"/>
      <c r="L233" s="15"/>
      <c r="M233" s="16" t="str">
        <f t="shared" si="6"/>
        <v/>
      </c>
      <c r="N233" s="17" t="str">
        <f t="shared" ca="1" si="7"/>
        <v/>
      </c>
      <c r="O233" s="18" t="str">
        <f ca="1">IF(B233="","",IF(H233="Concluído","CONCLUÍDA",IF(H233="Cancelado","CANCELADA",IF(G233="","SEM PRAZO",IF(G233&lt;TODAY(),"ATRASADA",IF(G233&lt;=TODAY()+CONFIG!$B$2,"VENCE EM BREVE","NO PRAZO"))))))</f>
        <v/>
      </c>
      <c r="P233" s="13"/>
      <c r="Q233" s="13"/>
      <c r="R233" s="13"/>
    </row>
    <row r="234" spans="1:18">
      <c r="A234" s="12" t="s">
        <v>293</v>
      </c>
      <c r="B234" s="13"/>
      <c r="C234" s="13"/>
      <c r="D234" s="13"/>
      <c r="E234" s="13"/>
      <c r="F234" s="13"/>
      <c r="G234" s="14"/>
      <c r="H234" s="13"/>
      <c r="I234" s="13"/>
      <c r="J234" s="13"/>
      <c r="K234" s="14"/>
      <c r="L234" s="15"/>
      <c r="M234" s="16" t="str">
        <f t="shared" si="6"/>
        <v/>
      </c>
      <c r="N234" s="17" t="str">
        <f t="shared" ca="1" si="7"/>
        <v/>
      </c>
      <c r="O234" s="18" t="str">
        <f ca="1">IF(B234="","",IF(H234="Concluído","CONCLUÍDA",IF(H234="Cancelado","CANCELADA",IF(G234="","SEM PRAZO",IF(G234&lt;TODAY(),"ATRASADA",IF(G234&lt;=TODAY()+CONFIG!$B$2,"VENCE EM BREVE","NO PRAZO"))))))</f>
        <v/>
      </c>
      <c r="P234" s="13"/>
      <c r="Q234" s="13"/>
      <c r="R234" s="13"/>
    </row>
    <row r="235" spans="1:18">
      <c r="A235" s="12" t="s">
        <v>294</v>
      </c>
      <c r="B235" s="13"/>
      <c r="C235" s="13"/>
      <c r="D235" s="13"/>
      <c r="E235" s="13"/>
      <c r="F235" s="13"/>
      <c r="G235" s="14"/>
      <c r="H235" s="13"/>
      <c r="I235" s="13"/>
      <c r="J235" s="13"/>
      <c r="K235" s="14"/>
      <c r="L235" s="15"/>
      <c r="M235" s="16" t="str">
        <f t="shared" si="6"/>
        <v/>
      </c>
      <c r="N235" s="17" t="str">
        <f t="shared" ca="1" si="7"/>
        <v/>
      </c>
      <c r="O235" s="18" t="str">
        <f ca="1">IF(B235="","",IF(H235="Concluído","CONCLUÍDA",IF(H235="Cancelado","CANCELADA",IF(G235="","SEM PRAZO",IF(G235&lt;TODAY(),"ATRASADA",IF(G235&lt;=TODAY()+CONFIG!$B$2,"VENCE EM BREVE","NO PRAZO"))))))</f>
        <v/>
      </c>
      <c r="P235" s="13"/>
      <c r="Q235" s="13"/>
      <c r="R235" s="13"/>
    </row>
    <row r="236" spans="1:18">
      <c r="A236" s="12" t="s">
        <v>295</v>
      </c>
      <c r="B236" s="13"/>
      <c r="C236" s="13"/>
      <c r="D236" s="13"/>
      <c r="E236" s="13"/>
      <c r="F236" s="13"/>
      <c r="G236" s="14"/>
      <c r="H236" s="13"/>
      <c r="I236" s="13"/>
      <c r="J236" s="13"/>
      <c r="K236" s="14"/>
      <c r="L236" s="15"/>
      <c r="M236" s="16" t="str">
        <f t="shared" si="6"/>
        <v/>
      </c>
      <c r="N236" s="17" t="str">
        <f t="shared" ca="1" si="7"/>
        <v/>
      </c>
      <c r="O236" s="18" t="str">
        <f ca="1">IF(B236="","",IF(H236="Concluído","CONCLUÍDA",IF(H236="Cancelado","CANCELADA",IF(G236="","SEM PRAZO",IF(G236&lt;TODAY(),"ATRASADA",IF(G236&lt;=TODAY()+CONFIG!$B$2,"VENCE EM BREVE","NO PRAZO"))))))</f>
        <v/>
      </c>
      <c r="P236" s="13"/>
      <c r="Q236" s="13"/>
      <c r="R236" s="13"/>
    </row>
    <row r="237" spans="1:18">
      <c r="A237" s="12" t="s">
        <v>296</v>
      </c>
      <c r="B237" s="13"/>
      <c r="C237" s="13"/>
      <c r="D237" s="13"/>
      <c r="E237" s="13"/>
      <c r="F237" s="13"/>
      <c r="G237" s="14"/>
      <c r="H237" s="13"/>
      <c r="I237" s="13"/>
      <c r="J237" s="13"/>
      <c r="K237" s="14"/>
      <c r="L237" s="15"/>
      <c r="M237" s="16" t="str">
        <f t="shared" si="6"/>
        <v/>
      </c>
      <c r="N237" s="17" t="str">
        <f t="shared" ca="1" si="7"/>
        <v/>
      </c>
      <c r="O237" s="18" t="str">
        <f ca="1">IF(B237="","",IF(H237="Concluído","CONCLUÍDA",IF(H237="Cancelado","CANCELADA",IF(G237="","SEM PRAZO",IF(G237&lt;TODAY(),"ATRASADA",IF(G237&lt;=TODAY()+CONFIG!$B$2,"VENCE EM BREVE","NO PRAZO"))))))</f>
        <v/>
      </c>
      <c r="P237" s="13"/>
      <c r="Q237" s="13"/>
      <c r="R237" s="13"/>
    </row>
    <row r="238" spans="1:18">
      <c r="A238" s="12" t="s">
        <v>297</v>
      </c>
      <c r="B238" s="13"/>
      <c r="C238" s="13"/>
      <c r="D238" s="13"/>
      <c r="E238" s="13"/>
      <c r="F238" s="13"/>
      <c r="G238" s="14"/>
      <c r="H238" s="13"/>
      <c r="I238" s="13"/>
      <c r="J238" s="13"/>
      <c r="K238" s="14"/>
      <c r="L238" s="15"/>
      <c r="M238" s="16" t="str">
        <f t="shared" si="6"/>
        <v/>
      </c>
      <c r="N238" s="17" t="str">
        <f t="shared" ca="1" si="7"/>
        <v/>
      </c>
      <c r="O238" s="18" t="str">
        <f ca="1">IF(B238="","",IF(H238="Concluído","CONCLUÍDA",IF(H238="Cancelado","CANCELADA",IF(G238="","SEM PRAZO",IF(G238&lt;TODAY(),"ATRASADA",IF(G238&lt;=TODAY()+CONFIG!$B$2,"VENCE EM BREVE","NO PRAZO"))))))</f>
        <v/>
      </c>
      <c r="P238" s="13"/>
      <c r="Q238" s="13"/>
      <c r="R238" s="13"/>
    </row>
    <row r="239" spans="1:18">
      <c r="A239" s="12" t="s">
        <v>298</v>
      </c>
      <c r="B239" s="13"/>
      <c r="C239" s="13"/>
      <c r="D239" s="13"/>
      <c r="E239" s="13"/>
      <c r="F239" s="13"/>
      <c r="G239" s="14"/>
      <c r="H239" s="13"/>
      <c r="I239" s="13"/>
      <c r="J239" s="13"/>
      <c r="K239" s="14"/>
      <c r="L239" s="15"/>
      <c r="M239" s="16" t="str">
        <f t="shared" si="6"/>
        <v/>
      </c>
      <c r="N239" s="17" t="str">
        <f t="shared" ca="1" si="7"/>
        <v/>
      </c>
      <c r="O239" s="18" t="str">
        <f ca="1">IF(B239="","",IF(H239="Concluído","CONCLUÍDA",IF(H239="Cancelado","CANCELADA",IF(G239="","SEM PRAZO",IF(G239&lt;TODAY(),"ATRASADA",IF(G239&lt;=TODAY()+CONFIG!$B$2,"VENCE EM BREVE","NO PRAZO"))))))</f>
        <v/>
      </c>
      <c r="P239" s="13"/>
      <c r="Q239" s="13"/>
      <c r="R239" s="13"/>
    </row>
    <row r="240" spans="1:18">
      <c r="A240" s="12" t="s">
        <v>299</v>
      </c>
      <c r="B240" s="13"/>
      <c r="C240" s="13"/>
      <c r="D240" s="13"/>
      <c r="E240" s="13"/>
      <c r="F240" s="13"/>
      <c r="G240" s="14"/>
      <c r="H240" s="13"/>
      <c r="I240" s="13"/>
      <c r="J240" s="13"/>
      <c r="K240" s="14"/>
      <c r="L240" s="15"/>
      <c r="M240" s="16" t="str">
        <f t="shared" si="6"/>
        <v/>
      </c>
      <c r="N240" s="17" t="str">
        <f t="shared" ca="1" si="7"/>
        <v/>
      </c>
      <c r="O240" s="18" t="str">
        <f ca="1">IF(B240="","",IF(H240="Concluído","CONCLUÍDA",IF(H240="Cancelado","CANCELADA",IF(G240="","SEM PRAZO",IF(G240&lt;TODAY(),"ATRASADA",IF(G240&lt;=TODAY()+CONFIG!$B$2,"VENCE EM BREVE","NO PRAZO"))))))</f>
        <v/>
      </c>
      <c r="P240" s="13"/>
      <c r="Q240" s="13"/>
      <c r="R240" s="13"/>
    </row>
    <row r="241" spans="1:18">
      <c r="A241" s="12" t="s">
        <v>300</v>
      </c>
      <c r="B241" s="13"/>
      <c r="C241" s="13"/>
      <c r="D241" s="13"/>
      <c r="E241" s="13"/>
      <c r="F241" s="13"/>
      <c r="G241" s="14"/>
      <c r="H241" s="13"/>
      <c r="I241" s="13"/>
      <c r="J241" s="13"/>
      <c r="K241" s="14"/>
      <c r="L241" s="15"/>
      <c r="M241" s="16" t="str">
        <f t="shared" si="6"/>
        <v/>
      </c>
      <c r="N241" s="17" t="str">
        <f t="shared" ca="1" si="7"/>
        <v/>
      </c>
      <c r="O241" s="18" t="str">
        <f ca="1">IF(B241="","",IF(H241="Concluído","CONCLUÍDA",IF(H241="Cancelado","CANCELADA",IF(G241="","SEM PRAZO",IF(G241&lt;TODAY(),"ATRASADA",IF(G241&lt;=TODAY()+CONFIG!$B$2,"VENCE EM BREVE","NO PRAZO"))))))</f>
        <v/>
      </c>
      <c r="P241" s="13"/>
      <c r="Q241" s="13"/>
      <c r="R241" s="13"/>
    </row>
    <row r="242" spans="1:18">
      <c r="A242" s="12" t="s">
        <v>301</v>
      </c>
      <c r="B242" s="13"/>
      <c r="C242" s="13"/>
      <c r="D242" s="13"/>
      <c r="E242" s="13"/>
      <c r="F242" s="13"/>
      <c r="G242" s="14"/>
      <c r="H242" s="13"/>
      <c r="I242" s="13"/>
      <c r="J242" s="13"/>
      <c r="K242" s="14"/>
      <c r="L242" s="15"/>
      <c r="M242" s="16" t="str">
        <f t="shared" si="6"/>
        <v/>
      </c>
      <c r="N242" s="17" t="str">
        <f t="shared" ca="1" si="7"/>
        <v/>
      </c>
      <c r="O242" s="18" t="str">
        <f ca="1">IF(B242="","",IF(H242="Concluído","CONCLUÍDA",IF(H242="Cancelado","CANCELADA",IF(G242="","SEM PRAZO",IF(G242&lt;TODAY(),"ATRASADA",IF(G242&lt;=TODAY()+CONFIG!$B$2,"VENCE EM BREVE","NO PRAZO"))))))</f>
        <v/>
      </c>
      <c r="P242" s="13"/>
      <c r="Q242" s="13"/>
      <c r="R242" s="13"/>
    </row>
    <row r="243" spans="1:18">
      <c r="A243" s="12" t="s">
        <v>302</v>
      </c>
      <c r="B243" s="13"/>
      <c r="C243" s="13"/>
      <c r="D243" s="13"/>
      <c r="E243" s="13"/>
      <c r="F243" s="13"/>
      <c r="G243" s="14"/>
      <c r="H243" s="13"/>
      <c r="I243" s="13"/>
      <c r="J243" s="13"/>
      <c r="K243" s="14"/>
      <c r="L243" s="15"/>
      <c r="M243" s="16" t="str">
        <f t="shared" si="6"/>
        <v/>
      </c>
      <c r="N243" s="17" t="str">
        <f t="shared" ca="1" si="7"/>
        <v/>
      </c>
      <c r="O243" s="18" t="str">
        <f ca="1">IF(B243="","",IF(H243="Concluído","CONCLUÍDA",IF(H243="Cancelado","CANCELADA",IF(G243="","SEM PRAZO",IF(G243&lt;TODAY(),"ATRASADA",IF(G243&lt;=TODAY()+CONFIG!$B$2,"VENCE EM BREVE","NO PRAZO"))))))</f>
        <v/>
      </c>
      <c r="P243" s="13"/>
      <c r="Q243" s="13"/>
      <c r="R243" s="13"/>
    </row>
    <row r="244" spans="1:18">
      <c r="A244" s="12" t="s">
        <v>303</v>
      </c>
      <c r="B244" s="13"/>
      <c r="C244" s="13"/>
      <c r="D244" s="13"/>
      <c r="E244" s="13"/>
      <c r="F244" s="13"/>
      <c r="G244" s="14"/>
      <c r="H244" s="13"/>
      <c r="I244" s="13"/>
      <c r="J244" s="13"/>
      <c r="K244" s="14"/>
      <c r="L244" s="15"/>
      <c r="M244" s="16" t="str">
        <f t="shared" si="6"/>
        <v/>
      </c>
      <c r="N244" s="17" t="str">
        <f t="shared" ca="1" si="7"/>
        <v/>
      </c>
      <c r="O244" s="18" t="str">
        <f ca="1">IF(B244="","",IF(H244="Concluído","CONCLUÍDA",IF(H244="Cancelado","CANCELADA",IF(G244="","SEM PRAZO",IF(G244&lt;TODAY(),"ATRASADA",IF(G244&lt;=TODAY()+CONFIG!$B$2,"VENCE EM BREVE","NO PRAZO"))))))</f>
        <v/>
      </c>
      <c r="P244" s="13"/>
      <c r="Q244" s="13"/>
      <c r="R244" s="13"/>
    </row>
    <row r="245" spans="1:18">
      <c r="A245" s="12" t="s">
        <v>304</v>
      </c>
      <c r="B245" s="13"/>
      <c r="C245" s="13"/>
      <c r="D245" s="13"/>
      <c r="E245" s="13"/>
      <c r="F245" s="13"/>
      <c r="G245" s="14"/>
      <c r="H245" s="13"/>
      <c r="I245" s="13"/>
      <c r="J245" s="13"/>
      <c r="K245" s="14"/>
      <c r="L245" s="15"/>
      <c r="M245" s="16" t="str">
        <f t="shared" si="6"/>
        <v/>
      </c>
      <c r="N245" s="17" t="str">
        <f t="shared" ca="1" si="7"/>
        <v/>
      </c>
      <c r="O245" s="18" t="str">
        <f ca="1">IF(B245="","",IF(H245="Concluído","CONCLUÍDA",IF(H245="Cancelado","CANCELADA",IF(G245="","SEM PRAZO",IF(G245&lt;TODAY(),"ATRASADA",IF(G245&lt;=TODAY()+CONFIG!$B$2,"VENCE EM BREVE","NO PRAZO"))))))</f>
        <v/>
      </c>
      <c r="P245" s="13"/>
      <c r="Q245" s="13"/>
      <c r="R245" s="13"/>
    </row>
    <row r="246" spans="1:18">
      <c r="A246" s="12" t="s">
        <v>305</v>
      </c>
      <c r="B246" s="13"/>
      <c r="C246" s="13"/>
      <c r="D246" s="13"/>
      <c r="E246" s="13"/>
      <c r="F246" s="13"/>
      <c r="G246" s="14"/>
      <c r="H246" s="13"/>
      <c r="I246" s="13"/>
      <c r="J246" s="13"/>
      <c r="K246" s="14"/>
      <c r="L246" s="15"/>
      <c r="M246" s="16" t="str">
        <f t="shared" si="6"/>
        <v/>
      </c>
      <c r="N246" s="17" t="str">
        <f t="shared" ca="1" si="7"/>
        <v/>
      </c>
      <c r="O246" s="18" t="str">
        <f ca="1">IF(B246="","",IF(H246="Concluído","CONCLUÍDA",IF(H246="Cancelado","CANCELADA",IF(G246="","SEM PRAZO",IF(G246&lt;TODAY(),"ATRASADA",IF(G246&lt;=TODAY()+CONFIG!$B$2,"VENCE EM BREVE","NO PRAZO"))))))</f>
        <v/>
      </c>
      <c r="P246" s="13"/>
      <c r="Q246" s="13"/>
      <c r="R246" s="13"/>
    </row>
    <row r="247" spans="1:18">
      <c r="A247" s="12" t="s">
        <v>306</v>
      </c>
      <c r="B247" s="13"/>
      <c r="C247" s="13"/>
      <c r="D247" s="13"/>
      <c r="E247" s="13"/>
      <c r="F247" s="13"/>
      <c r="G247" s="14"/>
      <c r="H247" s="13"/>
      <c r="I247" s="13"/>
      <c r="J247" s="13"/>
      <c r="K247" s="14"/>
      <c r="L247" s="15"/>
      <c r="M247" s="16" t="str">
        <f t="shared" si="6"/>
        <v/>
      </c>
      <c r="N247" s="17" t="str">
        <f t="shared" ca="1" si="7"/>
        <v/>
      </c>
      <c r="O247" s="18" t="str">
        <f ca="1">IF(B247="","",IF(H247="Concluído","CONCLUÍDA",IF(H247="Cancelado","CANCELADA",IF(G247="","SEM PRAZO",IF(G247&lt;TODAY(),"ATRASADA",IF(G247&lt;=TODAY()+CONFIG!$B$2,"VENCE EM BREVE","NO PRAZO"))))))</f>
        <v/>
      </c>
      <c r="P247" s="13"/>
      <c r="Q247" s="13"/>
      <c r="R247" s="13"/>
    </row>
    <row r="248" spans="1:18">
      <c r="A248" s="12" t="s">
        <v>307</v>
      </c>
      <c r="B248" s="13"/>
      <c r="C248" s="13"/>
      <c r="D248" s="13"/>
      <c r="E248" s="13"/>
      <c r="F248" s="13"/>
      <c r="G248" s="14"/>
      <c r="H248" s="13"/>
      <c r="I248" s="13"/>
      <c r="J248" s="13"/>
      <c r="K248" s="14"/>
      <c r="L248" s="15"/>
      <c r="M248" s="16" t="str">
        <f t="shared" si="6"/>
        <v/>
      </c>
      <c r="N248" s="17" t="str">
        <f t="shared" ca="1" si="7"/>
        <v/>
      </c>
      <c r="O248" s="18" t="str">
        <f ca="1">IF(B248="","",IF(H248="Concluído","CONCLUÍDA",IF(H248="Cancelado","CANCELADA",IF(G248="","SEM PRAZO",IF(G248&lt;TODAY(),"ATRASADA",IF(G248&lt;=TODAY()+CONFIG!$B$2,"VENCE EM BREVE","NO PRAZO"))))))</f>
        <v/>
      </c>
      <c r="P248" s="13"/>
      <c r="Q248" s="13"/>
      <c r="R248" s="13"/>
    </row>
    <row r="249" spans="1:18">
      <c r="A249" s="12" t="s">
        <v>308</v>
      </c>
      <c r="B249" s="13"/>
      <c r="C249" s="13"/>
      <c r="D249" s="13"/>
      <c r="E249" s="13"/>
      <c r="F249" s="13"/>
      <c r="G249" s="14"/>
      <c r="H249" s="13"/>
      <c r="I249" s="13"/>
      <c r="J249" s="13"/>
      <c r="K249" s="14"/>
      <c r="L249" s="15"/>
      <c r="M249" s="16" t="str">
        <f t="shared" si="6"/>
        <v/>
      </c>
      <c r="N249" s="17" t="str">
        <f t="shared" ca="1" si="7"/>
        <v/>
      </c>
      <c r="O249" s="18" t="str">
        <f ca="1">IF(B249="","",IF(H249="Concluído","CONCLUÍDA",IF(H249="Cancelado","CANCELADA",IF(G249="","SEM PRAZO",IF(G249&lt;TODAY(),"ATRASADA",IF(G249&lt;=TODAY()+CONFIG!$B$2,"VENCE EM BREVE","NO PRAZO"))))))</f>
        <v/>
      </c>
      <c r="P249" s="13"/>
      <c r="Q249" s="13"/>
      <c r="R249" s="13"/>
    </row>
    <row r="250" spans="1:18">
      <c r="A250" s="12" t="s">
        <v>309</v>
      </c>
      <c r="B250" s="13"/>
      <c r="C250" s="13"/>
      <c r="D250" s="13"/>
      <c r="E250" s="13"/>
      <c r="F250" s="13"/>
      <c r="G250" s="14"/>
      <c r="H250" s="13"/>
      <c r="I250" s="13"/>
      <c r="J250" s="13"/>
      <c r="K250" s="14"/>
      <c r="L250" s="15"/>
      <c r="M250" s="16" t="str">
        <f t="shared" si="6"/>
        <v/>
      </c>
      <c r="N250" s="17" t="str">
        <f t="shared" ca="1" si="7"/>
        <v/>
      </c>
      <c r="O250" s="18" t="str">
        <f ca="1">IF(B250="","",IF(H250="Concluído","CONCLUÍDA",IF(H250="Cancelado","CANCELADA",IF(G250="","SEM PRAZO",IF(G250&lt;TODAY(),"ATRASADA",IF(G250&lt;=TODAY()+CONFIG!$B$2,"VENCE EM BREVE","NO PRAZO"))))))</f>
        <v/>
      </c>
      <c r="P250" s="13"/>
      <c r="Q250" s="13"/>
      <c r="R250" s="13"/>
    </row>
    <row r="251" spans="1:18">
      <c r="A251" s="12" t="s">
        <v>310</v>
      </c>
      <c r="B251" s="13"/>
      <c r="C251" s="13"/>
      <c r="D251" s="13"/>
      <c r="E251" s="13"/>
      <c r="F251" s="13"/>
      <c r="G251" s="14"/>
      <c r="H251" s="13"/>
      <c r="I251" s="13"/>
      <c r="J251" s="13"/>
      <c r="K251" s="14"/>
      <c r="L251" s="15"/>
      <c r="M251" s="16" t="str">
        <f t="shared" si="6"/>
        <v/>
      </c>
      <c r="N251" s="17" t="str">
        <f t="shared" ca="1" si="7"/>
        <v/>
      </c>
      <c r="O251" s="18" t="str">
        <f ca="1">IF(B251="","",IF(H251="Concluído","CONCLUÍDA",IF(H251="Cancelado","CANCELADA",IF(G251="","SEM PRAZO",IF(G251&lt;TODAY(),"ATRASADA",IF(G251&lt;=TODAY()+CONFIG!$B$2,"VENCE EM BREVE","NO PRAZO"))))))</f>
        <v/>
      </c>
      <c r="P251" s="13"/>
      <c r="Q251" s="13"/>
      <c r="R251" s="13"/>
    </row>
    <row r="252" spans="1:18">
      <c r="A252" s="12" t="s">
        <v>311</v>
      </c>
      <c r="B252" s="13"/>
      <c r="C252" s="13"/>
      <c r="D252" s="13"/>
      <c r="E252" s="13"/>
      <c r="F252" s="13"/>
      <c r="G252" s="14"/>
      <c r="H252" s="13"/>
      <c r="I252" s="13"/>
      <c r="J252" s="13"/>
      <c r="K252" s="14"/>
      <c r="L252" s="15"/>
      <c r="M252" s="16" t="str">
        <f t="shared" si="6"/>
        <v/>
      </c>
      <c r="N252" s="17" t="str">
        <f t="shared" ca="1" si="7"/>
        <v/>
      </c>
      <c r="O252" s="18" t="str">
        <f ca="1">IF(B252="","",IF(H252="Concluído","CONCLUÍDA",IF(H252="Cancelado","CANCELADA",IF(G252="","SEM PRAZO",IF(G252&lt;TODAY(),"ATRASADA",IF(G252&lt;=TODAY()+CONFIG!$B$2,"VENCE EM BREVE","NO PRAZO"))))))</f>
        <v/>
      </c>
      <c r="P252" s="13"/>
      <c r="Q252" s="13"/>
      <c r="R252" s="13"/>
    </row>
    <row r="253" spans="1:18">
      <c r="A253" s="12" t="s">
        <v>312</v>
      </c>
      <c r="B253" s="13"/>
      <c r="C253" s="13"/>
      <c r="D253" s="13"/>
      <c r="E253" s="13"/>
      <c r="F253" s="13"/>
      <c r="G253" s="14"/>
      <c r="H253" s="13"/>
      <c r="I253" s="13"/>
      <c r="J253" s="13"/>
      <c r="K253" s="14"/>
      <c r="L253" s="15"/>
      <c r="M253" s="16" t="str">
        <f t="shared" si="6"/>
        <v/>
      </c>
      <c r="N253" s="17" t="str">
        <f t="shared" ca="1" si="7"/>
        <v/>
      </c>
      <c r="O253" s="18" t="str">
        <f ca="1">IF(B253="","",IF(H253="Concluído","CONCLUÍDA",IF(H253="Cancelado","CANCELADA",IF(G253="","SEM PRAZO",IF(G253&lt;TODAY(),"ATRASADA",IF(G253&lt;=TODAY()+CONFIG!$B$2,"VENCE EM BREVE","NO PRAZO"))))))</f>
        <v/>
      </c>
      <c r="P253" s="13"/>
      <c r="Q253" s="13"/>
      <c r="R253" s="13"/>
    </row>
    <row r="254" spans="1:18">
      <c r="A254" s="12" t="s">
        <v>313</v>
      </c>
      <c r="B254" s="13"/>
      <c r="C254" s="13"/>
      <c r="D254" s="13"/>
      <c r="E254" s="13"/>
      <c r="F254" s="13"/>
      <c r="G254" s="14"/>
      <c r="H254" s="13"/>
      <c r="I254" s="13"/>
      <c r="J254" s="13"/>
      <c r="K254" s="14"/>
      <c r="L254" s="15"/>
      <c r="M254" s="16" t="str">
        <f t="shared" si="6"/>
        <v/>
      </c>
      <c r="N254" s="17" t="str">
        <f t="shared" ca="1" si="7"/>
        <v/>
      </c>
      <c r="O254" s="18" t="str">
        <f ca="1">IF(B254="","",IF(H254="Concluído","CONCLUÍDA",IF(H254="Cancelado","CANCELADA",IF(G254="","SEM PRAZO",IF(G254&lt;TODAY(),"ATRASADA",IF(G254&lt;=TODAY()+CONFIG!$B$2,"VENCE EM BREVE","NO PRAZO"))))))</f>
        <v/>
      </c>
      <c r="P254" s="13"/>
      <c r="Q254" s="13"/>
      <c r="R254" s="13"/>
    </row>
    <row r="255" spans="1:18">
      <c r="A255" s="12" t="s">
        <v>314</v>
      </c>
      <c r="B255" s="13"/>
      <c r="C255" s="13"/>
      <c r="D255" s="13"/>
      <c r="E255" s="13"/>
      <c r="F255" s="13"/>
      <c r="G255" s="14"/>
      <c r="H255" s="13"/>
      <c r="I255" s="13"/>
      <c r="J255" s="13"/>
      <c r="K255" s="14"/>
      <c r="L255" s="15"/>
      <c r="M255" s="16" t="str">
        <f t="shared" si="6"/>
        <v/>
      </c>
      <c r="N255" s="17" t="str">
        <f t="shared" ca="1" si="7"/>
        <v/>
      </c>
      <c r="O255" s="18" t="str">
        <f ca="1">IF(B255="","",IF(H255="Concluído","CONCLUÍDA",IF(H255="Cancelado","CANCELADA",IF(G255="","SEM PRAZO",IF(G255&lt;TODAY(),"ATRASADA",IF(G255&lt;=TODAY()+CONFIG!$B$2,"VENCE EM BREVE","NO PRAZO"))))))</f>
        <v/>
      </c>
      <c r="P255" s="13"/>
      <c r="Q255" s="13"/>
      <c r="R255" s="13"/>
    </row>
    <row r="256" spans="1:18">
      <c r="A256" s="12" t="s">
        <v>315</v>
      </c>
      <c r="B256" s="13"/>
      <c r="C256" s="13"/>
      <c r="D256" s="13"/>
      <c r="E256" s="13"/>
      <c r="F256" s="13"/>
      <c r="G256" s="14"/>
      <c r="H256" s="13"/>
      <c r="I256" s="13"/>
      <c r="J256" s="13"/>
      <c r="K256" s="14"/>
      <c r="L256" s="15"/>
      <c r="M256" s="16" t="str">
        <f t="shared" si="6"/>
        <v/>
      </c>
      <c r="N256" s="17" t="str">
        <f t="shared" ca="1" si="7"/>
        <v/>
      </c>
      <c r="O256" s="18" t="str">
        <f ca="1">IF(B256="","",IF(H256="Concluído","CONCLUÍDA",IF(H256="Cancelado","CANCELADA",IF(G256="","SEM PRAZO",IF(G256&lt;TODAY(),"ATRASADA",IF(G256&lt;=TODAY()+CONFIG!$B$2,"VENCE EM BREVE","NO PRAZO"))))))</f>
        <v/>
      </c>
      <c r="P256" s="13"/>
      <c r="Q256" s="13"/>
      <c r="R256" s="13"/>
    </row>
    <row r="257" spans="1:18">
      <c r="A257" s="12" t="s">
        <v>316</v>
      </c>
      <c r="B257" s="13"/>
      <c r="C257" s="13"/>
      <c r="D257" s="13"/>
      <c r="E257" s="13"/>
      <c r="F257" s="13"/>
      <c r="G257" s="14"/>
      <c r="H257" s="13"/>
      <c r="I257" s="13"/>
      <c r="J257" s="13"/>
      <c r="K257" s="14"/>
      <c r="L257" s="15"/>
      <c r="M257" s="16" t="str">
        <f t="shared" si="6"/>
        <v/>
      </c>
      <c r="N257" s="17" t="str">
        <f t="shared" ca="1" si="7"/>
        <v/>
      </c>
      <c r="O257" s="18" t="str">
        <f ca="1">IF(B257="","",IF(H257="Concluído","CONCLUÍDA",IF(H257="Cancelado","CANCELADA",IF(G257="","SEM PRAZO",IF(G257&lt;TODAY(),"ATRASADA",IF(G257&lt;=TODAY()+CONFIG!$B$2,"VENCE EM BREVE","NO PRAZO"))))))</f>
        <v/>
      </c>
      <c r="P257" s="13"/>
      <c r="Q257" s="13"/>
      <c r="R257" s="13"/>
    </row>
    <row r="258" spans="1:18">
      <c r="A258" s="12" t="s">
        <v>317</v>
      </c>
      <c r="B258" s="13"/>
      <c r="C258" s="13"/>
      <c r="D258" s="13"/>
      <c r="E258" s="13"/>
      <c r="F258" s="13"/>
      <c r="G258" s="14"/>
      <c r="H258" s="13"/>
      <c r="I258" s="13"/>
      <c r="J258" s="13"/>
      <c r="K258" s="14"/>
      <c r="L258" s="15"/>
      <c r="M258" s="16" t="str">
        <f t="shared" si="6"/>
        <v/>
      </c>
      <c r="N258" s="17" t="str">
        <f t="shared" ca="1" si="7"/>
        <v/>
      </c>
      <c r="O258" s="18" t="str">
        <f ca="1">IF(B258="","",IF(H258="Concluído","CONCLUÍDA",IF(H258="Cancelado","CANCELADA",IF(G258="","SEM PRAZO",IF(G258&lt;TODAY(),"ATRASADA",IF(G258&lt;=TODAY()+CONFIG!$B$2,"VENCE EM BREVE","NO PRAZO"))))))</f>
        <v/>
      </c>
      <c r="P258" s="13"/>
      <c r="Q258" s="13"/>
      <c r="R258" s="13"/>
    </row>
    <row r="259" spans="1:18">
      <c r="A259" s="12" t="s">
        <v>318</v>
      </c>
      <c r="B259" s="13"/>
      <c r="C259" s="13"/>
      <c r="D259" s="13"/>
      <c r="E259" s="13"/>
      <c r="F259" s="13"/>
      <c r="G259" s="14"/>
      <c r="H259" s="13"/>
      <c r="I259" s="13"/>
      <c r="J259" s="13"/>
      <c r="K259" s="14"/>
      <c r="L259" s="15"/>
      <c r="M259" s="16" t="str">
        <f t="shared" si="6"/>
        <v/>
      </c>
      <c r="N259" s="17" t="str">
        <f t="shared" ca="1" si="7"/>
        <v/>
      </c>
      <c r="O259" s="18" t="str">
        <f ca="1">IF(B259="","",IF(H259="Concluído","CONCLUÍDA",IF(H259="Cancelado","CANCELADA",IF(G259="","SEM PRAZO",IF(G259&lt;TODAY(),"ATRASADA",IF(G259&lt;=TODAY()+CONFIG!$B$2,"VENCE EM BREVE","NO PRAZO"))))))</f>
        <v/>
      </c>
      <c r="P259" s="13"/>
      <c r="Q259" s="13"/>
      <c r="R259" s="13"/>
    </row>
    <row r="260" spans="1:18">
      <c r="A260" s="12" t="s">
        <v>319</v>
      </c>
      <c r="B260" s="13"/>
      <c r="C260" s="13"/>
      <c r="D260" s="13"/>
      <c r="E260" s="13"/>
      <c r="F260" s="13"/>
      <c r="G260" s="14"/>
      <c r="H260" s="13"/>
      <c r="I260" s="13"/>
      <c r="J260" s="13"/>
      <c r="K260" s="14"/>
      <c r="L260" s="15"/>
      <c r="M260" s="16" t="str">
        <f t="shared" si="6"/>
        <v/>
      </c>
      <c r="N260" s="17" t="str">
        <f t="shared" ca="1" si="7"/>
        <v/>
      </c>
      <c r="O260" s="18" t="str">
        <f ca="1">IF(B260="","",IF(H260="Concluído","CONCLUÍDA",IF(H260="Cancelado","CANCELADA",IF(G260="","SEM PRAZO",IF(G260&lt;TODAY(),"ATRASADA",IF(G260&lt;=TODAY()+CONFIG!$B$2,"VENCE EM BREVE","NO PRAZO"))))))</f>
        <v/>
      </c>
      <c r="P260" s="13"/>
      <c r="Q260" s="13"/>
      <c r="R260" s="13"/>
    </row>
    <row r="261" spans="1:18">
      <c r="A261" s="12" t="s">
        <v>320</v>
      </c>
      <c r="B261" s="13"/>
      <c r="C261" s="13"/>
      <c r="D261" s="13"/>
      <c r="E261" s="13"/>
      <c r="F261" s="13"/>
      <c r="G261" s="14"/>
      <c r="H261" s="13"/>
      <c r="I261" s="13"/>
      <c r="J261" s="13"/>
      <c r="K261" s="14"/>
      <c r="L261" s="15"/>
      <c r="M261" s="16" t="str">
        <f t="shared" si="6"/>
        <v/>
      </c>
      <c r="N261" s="17" t="str">
        <f t="shared" ca="1" si="7"/>
        <v/>
      </c>
      <c r="O261" s="18" t="str">
        <f ca="1">IF(B261="","",IF(H261="Concluído","CONCLUÍDA",IF(H261="Cancelado","CANCELADA",IF(G261="","SEM PRAZO",IF(G261&lt;TODAY(),"ATRASADA",IF(G261&lt;=TODAY()+CONFIG!$B$2,"VENCE EM BREVE","NO PRAZO"))))))</f>
        <v/>
      </c>
      <c r="P261" s="13"/>
      <c r="Q261" s="13"/>
      <c r="R261" s="13"/>
    </row>
    <row r="262" spans="1:18">
      <c r="A262" s="12" t="s">
        <v>321</v>
      </c>
      <c r="B262" s="13"/>
      <c r="C262" s="13"/>
      <c r="D262" s="13"/>
      <c r="E262" s="13"/>
      <c r="F262" s="13"/>
      <c r="G262" s="14"/>
      <c r="H262" s="13"/>
      <c r="I262" s="13"/>
      <c r="J262" s="13"/>
      <c r="K262" s="14"/>
      <c r="L262" s="15"/>
      <c r="M262" s="16" t="str">
        <f t="shared" ref="M262:M325" si="8">IF(OR(B262="",G262="",H262&lt;&gt;"Concluído",I262="",I262="Não recorrente",I262="Conforme contrato"),"",IF(I262="Diária",G262+1,IF(I262="Semanal",G262+7,IF(I262="Quinzenal",G262+15,IF(I262="Mensal",EDATE(G262,1),IF(I262="Bimestral",EDATE(G262,2),IF(I262="Trimestral",EDATE(G262,3),IF(I262="Semestral",EDATE(G262,6),IF(I262="Anual",EDATE(G262,12),"")))))))))</f>
        <v/>
      </c>
      <c r="N262" s="17" t="str">
        <f t="shared" ref="N262:N325" ca="1" si="9">IF(OR(B262="",G262="",H262="Concluído",H262="Cancelado"),"",G262-TODAY())</f>
        <v/>
      </c>
      <c r="O262" s="18" t="str">
        <f ca="1">IF(B262="","",IF(H262="Concluído","CONCLUÍDA",IF(H262="Cancelado","CANCELADA",IF(G262="","SEM PRAZO",IF(G262&lt;TODAY(),"ATRASADA",IF(G262&lt;=TODAY()+CONFIG!$B$2,"VENCE EM BREVE","NO PRAZO"))))))</f>
        <v/>
      </c>
      <c r="P262" s="13"/>
      <c r="Q262" s="13"/>
      <c r="R262" s="13"/>
    </row>
    <row r="263" spans="1:18">
      <c r="A263" s="12" t="s">
        <v>322</v>
      </c>
      <c r="B263" s="13"/>
      <c r="C263" s="13"/>
      <c r="D263" s="13"/>
      <c r="E263" s="13"/>
      <c r="F263" s="13"/>
      <c r="G263" s="14"/>
      <c r="H263" s="13"/>
      <c r="I263" s="13"/>
      <c r="J263" s="13"/>
      <c r="K263" s="14"/>
      <c r="L263" s="15"/>
      <c r="M263" s="16" t="str">
        <f t="shared" si="8"/>
        <v/>
      </c>
      <c r="N263" s="17" t="str">
        <f t="shared" ca="1" si="9"/>
        <v/>
      </c>
      <c r="O263" s="18" t="str">
        <f ca="1">IF(B263="","",IF(H263="Concluído","CONCLUÍDA",IF(H263="Cancelado","CANCELADA",IF(G263="","SEM PRAZO",IF(G263&lt;TODAY(),"ATRASADA",IF(G263&lt;=TODAY()+CONFIG!$B$2,"VENCE EM BREVE","NO PRAZO"))))))</f>
        <v/>
      </c>
      <c r="P263" s="13"/>
      <c r="Q263" s="13"/>
      <c r="R263" s="13"/>
    </row>
    <row r="264" spans="1:18">
      <c r="A264" s="12" t="s">
        <v>323</v>
      </c>
      <c r="B264" s="13"/>
      <c r="C264" s="13"/>
      <c r="D264" s="13"/>
      <c r="E264" s="13"/>
      <c r="F264" s="13"/>
      <c r="G264" s="14"/>
      <c r="H264" s="13"/>
      <c r="I264" s="13"/>
      <c r="J264" s="13"/>
      <c r="K264" s="14"/>
      <c r="L264" s="15"/>
      <c r="M264" s="16" t="str">
        <f t="shared" si="8"/>
        <v/>
      </c>
      <c r="N264" s="17" t="str">
        <f t="shared" ca="1" si="9"/>
        <v/>
      </c>
      <c r="O264" s="18" t="str">
        <f ca="1">IF(B264="","",IF(H264="Concluído","CONCLUÍDA",IF(H264="Cancelado","CANCELADA",IF(G264="","SEM PRAZO",IF(G264&lt;TODAY(),"ATRASADA",IF(G264&lt;=TODAY()+CONFIG!$B$2,"VENCE EM BREVE","NO PRAZO"))))))</f>
        <v/>
      </c>
      <c r="P264" s="13"/>
      <c r="Q264" s="13"/>
      <c r="R264" s="13"/>
    </row>
    <row r="265" spans="1:18">
      <c r="A265" s="12" t="s">
        <v>324</v>
      </c>
      <c r="B265" s="13"/>
      <c r="C265" s="13"/>
      <c r="D265" s="13"/>
      <c r="E265" s="13"/>
      <c r="F265" s="13"/>
      <c r="G265" s="14"/>
      <c r="H265" s="13"/>
      <c r="I265" s="13"/>
      <c r="J265" s="13"/>
      <c r="K265" s="14"/>
      <c r="L265" s="15"/>
      <c r="M265" s="16" t="str">
        <f t="shared" si="8"/>
        <v/>
      </c>
      <c r="N265" s="17" t="str">
        <f t="shared" ca="1" si="9"/>
        <v/>
      </c>
      <c r="O265" s="18" t="str">
        <f ca="1">IF(B265="","",IF(H265="Concluído","CONCLUÍDA",IF(H265="Cancelado","CANCELADA",IF(G265="","SEM PRAZO",IF(G265&lt;TODAY(),"ATRASADA",IF(G265&lt;=TODAY()+CONFIG!$B$2,"VENCE EM BREVE","NO PRAZO"))))))</f>
        <v/>
      </c>
      <c r="P265" s="13"/>
      <c r="Q265" s="13"/>
      <c r="R265" s="13"/>
    </row>
    <row r="266" spans="1:18">
      <c r="A266" s="12" t="s">
        <v>325</v>
      </c>
      <c r="B266" s="13"/>
      <c r="C266" s="13"/>
      <c r="D266" s="13"/>
      <c r="E266" s="13"/>
      <c r="F266" s="13"/>
      <c r="G266" s="14"/>
      <c r="H266" s="13"/>
      <c r="I266" s="13"/>
      <c r="J266" s="13"/>
      <c r="K266" s="14"/>
      <c r="L266" s="15"/>
      <c r="M266" s="16" t="str">
        <f t="shared" si="8"/>
        <v/>
      </c>
      <c r="N266" s="17" t="str">
        <f t="shared" ca="1" si="9"/>
        <v/>
      </c>
      <c r="O266" s="18" t="str">
        <f ca="1">IF(B266="","",IF(H266="Concluído","CONCLUÍDA",IF(H266="Cancelado","CANCELADA",IF(G266="","SEM PRAZO",IF(G266&lt;TODAY(),"ATRASADA",IF(G266&lt;=TODAY()+CONFIG!$B$2,"VENCE EM BREVE","NO PRAZO"))))))</f>
        <v/>
      </c>
      <c r="P266" s="13"/>
      <c r="Q266" s="13"/>
      <c r="R266" s="13"/>
    </row>
    <row r="267" spans="1:18">
      <c r="A267" s="12" t="s">
        <v>326</v>
      </c>
      <c r="B267" s="13"/>
      <c r="C267" s="13"/>
      <c r="D267" s="13"/>
      <c r="E267" s="13"/>
      <c r="F267" s="13"/>
      <c r="G267" s="14"/>
      <c r="H267" s="13"/>
      <c r="I267" s="13"/>
      <c r="J267" s="13"/>
      <c r="K267" s="14"/>
      <c r="L267" s="15"/>
      <c r="M267" s="16" t="str">
        <f t="shared" si="8"/>
        <v/>
      </c>
      <c r="N267" s="17" t="str">
        <f t="shared" ca="1" si="9"/>
        <v/>
      </c>
      <c r="O267" s="18" t="str">
        <f ca="1">IF(B267="","",IF(H267="Concluído","CONCLUÍDA",IF(H267="Cancelado","CANCELADA",IF(G267="","SEM PRAZO",IF(G267&lt;TODAY(),"ATRASADA",IF(G267&lt;=TODAY()+CONFIG!$B$2,"VENCE EM BREVE","NO PRAZO"))))))</f>
        <v/>
      </c>
      <c r="P267" s="13"/>
      <c r="Q267" s="13"/>
      <c r="R267" s="13"/>
    </row>
    <row r="268" spans="1:18">
      <c r="A268" s="12" t="s">
        <v>327</v>
      </c>
      <c r="B268" s="13"/>
      <c r="C268" s="13"/>
      <c r="D268" s="13"/>
      <c r="E268" s="13"/>
      <c r="F268" s="13"/>
      <c r="G268" s="14"/>
      <c r="H268" s="13"/>
      <c r="I268" s="13"/>
      <c r="J268" s="13"/>
      <c r="K268" s="14"/>
      <c r="L268" s="15"/>
      <c r="M268" s="16" t="str">
        <f t="shared" si="8"/>
        <v/>
      </c>
      <c r="N268" s="17" t="str">
        <f t="shared" ca="1" si="9"/>
        <v/>
      </c>
      <c r="O268" s="18" t="str">
        <f ca="1">IF(B268="","",IF(H268="Concluído","CONCLUÍDA",IF(H268="Cancelado","CANCELADA",IF(G268="","SEM PRAZO",IF(G268&lt;TODAY(),"ATRASADA",IF(G268&lt;=TODAY()+CONFIG!$B$2,"VENCE EM BREVE","NO PRAZO"))))))</f>
        <v/>
      </c>
      <c r="P268" s="13"/>
      <c r="Q268" s="13"/>
      <c r="R268" s="13"/>
    </row>
    <row r="269" spans="1:18">
      <c r="A269" s="12" t="s">
        <v>328</v>
      </c>
      <c r="B269" s="13"/>
      <c r="C269" s="13"/>
      <c r="D269" s="13"/>
      <c r="E269" s="13"/>
      <c r="F269" s="13"/>
      <c r="G269" s="14"/>
      <c r="H269" s="13"/>
      <c r="I269" s="13"/>
      <c r="J269" s="13"/>
      <c r="K269" s="14"/>
      <c r="L269" s="15"/>
      <c r="M269" s="16" t="str">
        <f t="shared" si="8"/>
        <v/>
      </c>
      <c r="N269" s="17" t="str">
        <f t="shared" ca="1" si="9"/>
        <v/>
      </c>
      <c r="O269" s="18" t="str">
        <f ca="1">IF(B269="","",IF(H269="Concluído","CONCLUÍDA",IF(H269="Cancelado","CANCELADA",IF(G269="","SEM PRAZO",IF(G269&lt;TODAY(),"ATRASADA",IF(G269&lt;=TODAY()+CONFIG!$B$2,"VENCE EM BREVE","NO PRAZO"))))))</f>
        <v/>
      </c>
      <c r="P269" s="13"/>
      <c r="Q269" s="13"/>
      <c r="R269" s="13"/>
    </row>
    <row r="270" spans="1:18">
      <c r="A270" s="12" t="s">
        <v>329</v>
      </c>
      <c r="B270" s="13"/>
      <c r="C270" s="13"/>
      <c r="D270" s="13"/>
      <c r="E270" s="13"/>
      <c r="F270" s="13"/>
      <c r="G270" s="14"/>
      <c r="H270" s="13"/>
      <c r="I270" s="13"/>
      <c r="J270" s="13"/>
      <c r="K270" s="14"/>
      <c r="L270" s="15"/>
      <c r="M270" s="16" t="str">
        <f t="shared" si="8"/>
        <v/>
      </c>
      <c r="N270" s="17" t="str">
        <f t="shared" ca="1" si="9"/>
        <v/>
      </c>
      <c r="O270" s="18" t="str">
        <f ca="1">IF(B270="","",IF(H270="Concluído","CONCLUÍDA",IF(H270="Cancelado","CANCELADA",IF(G270="","SEM PRAZO",IF(G270&lt;TODAY(),"ATRASADA",IF(G270&lt;=TODAY()+CONFIG!$B$2,"VENCE EM BREVE","NO PRAZO"))))))</f>
        <v/>
      </c>
      <c r="P270" s="13"/>
      <c r="Q270" s="13"/>
      <c r="R270" s="13"/>
    </row>
    <row r="271" spans="1:18">
      <c r="A271" s="12" t="s">
        <v>330</v>
      </c>
      <c r="B271" s="13"/>
      <c r="C271" s="13"/>
      <c r="D271" s="13"/>
      <c r="E271" s="13"/>
      <c r="F271" s="13"/>
      <c r="G271" s="14"/>
      <c r="H271" s="13"/>
      <c r="I271" s="13"/>
      <c r="J271" s="13"/>
      <c r="K271" s="14"/>
      <c r="L271" s="15"/>
      <c r="M271" s="16" t="str">
        <f t="shared" si="8"/>
        <v/>
      </c>
      <c r="N271" s="17" t="str">
        <f t="shared" ca="1" si="9"/>
        <v/>
      </c>
      <c r="O271" s="18" t="str">
        <f ca="1">IF(B271="","",IF(H271="Concluído","CONCLUÍDA",IF(H271="Cancelado","CANCELADA",IF(G271="","SEM PRAZO",IF(G271&lt;TODAY(),"ATRASADA",IF(G271&lt;=TODAY()+CONFIG!$B$2,"VENCE EM BREVE","NO PRAZO"))))))</f>
        <v/>
      </c>
      <c r="P271" s="13"/>
      <c r="Q271" s="13"/>
      <c r="R271" s="13"/>
    </row>
    <row r="272" spans="1:18">
      <c r="A272" s="12" t="s">
        <v>331</v>
      </c>
      <c r="B272" s="13"/>
      <c r="C272" s="13"/>
      <c r="D272" s="13"/>
      <c r="E272" s="13"/>
      <c r="F272" s="13"/>
      <c r="G272" s="14"/>
      <c r="H272" s="13"/>
      <c r="I272" s="13"/>
      <c r="J272" s="13"/>
      <c r="K272" s="14"/>
      <c r="L272" s="15"/>
      <c r="M272" s="16" t="str">
        <f t="shared" si="8"/>
        <v/>
      </c>
      <c r="N272" s="17" t="str">
        <f t="shared" ca="1" si="9"/>
        <v/>
      </c>
      <c r="O272" s="18" t="str">
        <f ca="1">IF(B272="","",IF(H272="Concluído","CONCLUÍDA",IF(H272="Cancelado","CANCELADA",IF(G272="","SEM PRAZO",IF(G272&lt;TODAY(),"ATRASADA",IF(G272&lt;=TODAY()+CONFIG!$B$2,"VENCE EM BREVE","NO PRAZO"))))))</f>
        <v/>
      </c>
      <c r="P272" s="13"/>
      <c r="Q272" s="13"/>
      <c r="R272" s="13"/>
    </row>
    <row r="273" spans="1:18">
      <c r="A273" s="12" t="s">
        <v>332</v>
      </c>
      <c r="B273" s="13"/>
      <c r="C273" s="13"/>
      <c r="D273" s="13"/>
      <c r="E273" s="13"/>
      <c r="F273" s="13"/>
      <c r="G273" s="14"/>
      <c r="H273" s="13"/>
      <c r="I273" s="13"/>
      <c r="J273" s="13"/>
      <c r="K273" s="14"/>
      <c r="L273" s="15"/>
      <c r="M273" s="16" t="str">
        <f t="shared" si="8"/>
        <v/>
      </c>
      <c r="N273" s="17" t="str">
        <f t="shared" ca="1" si="9"/>
        <v/>
      </c>
      <c r="O273" s="18" t="str">
        <f ca="1">IF(B273="","",IF(H273="Concluído","CONCLUÍDA",IF(H273="Cancelado","CANCELADA",IF(G273="","SEM PRAZO",IF(G273&lt;TODAY(),"ATRASADA",IF(G273&lt;=TODAY()+CONFIG!$B$2,"VENCE EM BREVE","NO PRAZO"))))))</f>
        <v/>
      </c>
      <c r="P273" s="13"/>
      <c r="Q273" s="13"/>
      <c r="R273" s="13"/>
    </row>
    <row r="274" spans="1:18">
      <c r="A274" s="12" t="s">
        <v>333</v>
      </c>
      <c r="B274" s="13"/>
      <c r="C274" s="13"/>
      <c r="D274" s="13"/>
      <c r="E274" s="13"/>
      <c r="F274" s="13"/>
      <c r="G274" s="14"/>
      <c r="H274" s="13"/>
      <c r="I274" s="13"/>
      <c r="J274" s="13"/>
      <c r="K274" s="14"/>
      <c r="L274" s="15"/>
      <c r="M274" s="16" t="str">
        <f t="shared" si="8"/>
        <v/>
      </c>
      <c r="N274" s="17" t="str">
        <f t="shared" ca="1" si="9"/>
        <v/>
      </c>
      <c r="O274" s="18" t="str">
        <f ca="1">IF(B274="","",IF(H274="Concluído","CONCLUÍDA",IF(H274="Cancelado","CANCELADA",IF(G274="","SEM PRAZO",IF(G274&lt;TODAY(),"ATRASADA",IF(G274&lt;=TODAY()+CONFIG!$B$2,"VENCE EM BREVE","NO PRAZO"))))))</f>
        <v/>
      </c>
      <c r="P274" s="13"/>
      <c r="Q274" s="13"/>
      <c r="R274" s="13"/>
    </row>
    <row r="275" spans="1:18">
      <c r="A275" s="12" t="s">
        <v>334</v>
      </c>
      <c r="B275" s="13"/>
      <c r="C275" s="13"/>
      <c r="D275" s="13"/>
      <c r="E275" s="13"/>
      <c r="F275" s="13"/>
      <c r="G275" s="14"/>
      <c r="H275" s="13"/>
      <c r="I275" s="13"/>
      <c r="J275" s="13"/>
      <c r="K275" s="14"/>
      <c r="L275" s="15"/>
      <c r="M275" s="16" t="str">
        <f t="shared" si="8"/>
        <v/>
      </c>
      <c r="N275" s="17" t="str">
        <f t="shared" ca="1" si="9"/>
        <v/>
      </c>
      <c r="O275" s="18" t="str">
        <f ca="1">IF(B275="","",IF(H275="Concluído","CONCLUÍDA",IF(H275="Cancelado","CANCELADA",IF(G275="","SEM PRAZO",IF(G275&lt;TODAY(),"ATRASADA",IF(G275&lt;=TODAY()+CONFIG!$B$2,"VENCE EM BREVE","NO PRAZO"))))))</f>
        <v/>
      </c>
      <c r="P275" s="13"/>
      <c r="Q275" s="13"/>
      <c r="R275" s="13"/>
    </row>
    <row r="276" spans="1:18">
      <c r="A276" s="12" t="s">
        <v>335</v>
      </c>
      <c r="B276" s="13"/>
      <c r="C276" s="13"/>
      <c r="D276" s="13"/>
      <c r="E276" s="13"/>
      <c r="F276" s="13"/>
      <c r="G276" s="14"/>
      <c r="H276" s="13"/>
      <c r="I276" s="13"/>
      <c r="J276" s="13"/>
      <c r="K276" s="14"/>
      <c r="L276" s="15"/>
      <c r="M276" s="16" t="str">
        <f t="shared" si="8"/>
        <v/>
      </c>
      <c r="N276" s="17" t="str">
        <f t="shared" ca="1" si="9"/>
        <v/>
      </c>
      <c r="O276" s="18" t="str">
        <f ca="1">IF(B276="","",IF(H276="Concluído","CONCLUÍDA",IF(H276="Cancelado","CANCELADA",IF(G276="","SEM PRAZO",IF(G276&lt;TODAY(),"ATRASADA",IF(G276&lt;=TODAY()+CONFIG!$B$2,"VENCE EM BREVE","NO PRAZO"))))))</f>
        <v/>
      </c>
      <c r="P276" s="13"/>
      <c r="Q276" s="13"/>
      <c r="R276" s="13"/>
    </row>
    <row r="277" spans="1:18">
      <c r="A277" s="12" t="s">
        <v>336</v>
      </c>
      <c r="B277" s="13"/>
      <c r="C277" s="13"/>
      <c r="D277" s="13"/>
      <c r="E277" s="13"/>
      <c r="F277" s="13"/>
      <c r="G277" s="14"/>
      <c r="H277" s="13"/>
      <c r="I277" s="13"/>
      <c r="J277" s="13"/>
      <c r="K277" s="14"/>
      <c r="L277" s="15"/>
      <c r="M277" s="16" t="str">
        <f t="shared" si="8"/>
        <v/>
      </c>
      <c r="N277" s="17" t="str">
        <f t="shared" ca="1" si="9"/>
        <v/>
      </c>
      <c r="O277" s="18" t="str">
        <f ca="1">IF(B277="","",IF(H277="Concluído","CONCLUÍDA",IF(H277="Cancelado","CANCELADA",IF(G277="","SEM PRAZO",IF(G277&lt;TODAY(),"ATRASADA",IF(G277&lt;=TODAY()+CONFIG!$B$2,"VENCE EM BREVE","NO PRAZO"))))))</f>
        <v/>
      </c>
      <c r="P277" s="13"/>
      <c r="Q277" s="13"/>
      <c r="R277" s="13"/>
    </row>
    <row r="278" spans="1:18">
      <c r="A278" s="12" t="s">
        <v>337</v>
      </c>
      <c r="B278" s="13"/>
      <c r="C278" s="13"/>
      <c r="D278" s="13"/>
      <c r="E278" s="13"/>
      <c r="F278" s="13"/>
      <c r="G278" s="14"/>
      <c r="H278" s="13"/>
      <c r="I278" s="13"/>
      <c r="J278" s="13"/>
      <c r="K278" s="14"/>
      <c r="L278" s="15"/>
      <c r="M278" s="16" t="str">
        <f t="shared" si="8"/>
        <v/>
      </c>
      <c r="N278" s="17" t="str">
        <f t="shared" ca="1" si="9"/>
        <v/>
      </c>
      <c r="O278" s="18" t="str">
        <f ca="1">IF(B278="","",IF(H278="Concluído","CONCLUÍDA",IF(H278="Cancelado","CANCELADA",IF(G278="","SEM PRAZO",IF(G278&lt;TODAY(),"ATRASADA",IF(G278&lt;=TODAY()+CONFIG!$B$2,"VENCE EM BREVE","NO PRAZO"))))))</f>
        <v/>
      </c>
      <c r="P278" s="13"/>
      <c r="Q278" s="13"/>
      <c r="R278" s="13"/>
    </row>
    <row r="279" spans="1:18">
      <c r="A279" s="12" t="s">
        <v>338</v>
      </c>
      <c r="B279" s="13"/>
      <c r="C279" s="13"/>
      <c r="D279" s="13"/>
      <c r="E279" s="13"/>
      <c r="F279" s="13"/>
      <c r="G279" s="14"/>
      <c r="H279" s="13"/>
      <c r="I279" s="13"/>
      <c r="J279" s="13"/>
      <c r="K279" s="14"/>
      <c r="L279" s="15"/>
      <c r="M279" s="16" t="str">
        <f t="shared" si="8"/>
        <v/>
      </c>
      <c r="N279" s="17" t="str">
        <f t="shared" ca="1" si="9"/>
        <v/>
      </c>
      <c r="O279" s="18" t="str">
        <f ca="1">IF(B279="","",IF(H279="Concluído","CONCLUÍDA",IF(H279="Cancelado","CANCELADA",IF(G279="","SEM PRAZO",IF(G279&lt;TODAY(),"ATRASADA",IF(G279&lt;=TODAY()+CONFIG!$B$2,"VENCE EM BREVE","NO PRAZO"))))))</f>
        <v/>
      </c>
      <c r="P279" s="13"/>
      <c r="Q279" s="13"/>
      <c r="R279" s="13"/>
    </row>
    <row r="280" spans="1:18">
      <c r="A280" s="12" t="s">
        <v>339</v>
      </c>
      <c r="B280" s="13"/>
      <c r="C280" s="13"/>
      <c r="D280" s="13"/>
      <c r="E280" s="13"/>
      <c r="F280" s="13"/>
      <c r="G280" s="14"/>
      <c r="H280" s="13"/>
      <c r="I280" s="13"/>
      <c r="J280" s="13"/>
      <c r="K280" s="14"/>
      <c r="L280" s="15"/>
      <c r="M280" s="16" t="str">
        <f t="shared" si="8"/>
        <v/>
      </c>
      <c r="N280" s="17" t="str">
        <f t="shared" ca="1" si="9"/>
        <v/>
      </c>
      <c r="O280" s="18" t="str">
        <f ca="1">IF(B280="","",IF(H280="Concluído","CONCLUÍDA",IF(H280="Cancelado","CANCELADA",IF(G280="","SEM PRAZO",IF(G280&lt;TODAY(),"ATRASADA",IF(G280&lt;=TODAY()+CONFIG!$B$2,"VENCE EM BREVE","NO PRAZO"))))))</f>
        <v/>
      </c>
      <c r="P280" s="13"/>
      <c r="Q280" s="13"/>
      <c r="R280" s="13"/>
    </row>
    <row r="281" spans="1:18">
      <c r="A281" s="12" t="s">
        <v>340</v>
      </c>
      <c r="B281" s="13"/>
      <c r="C281" s="13"/>
      <c r="D281" s="13"/>
      <c r="E281" s="13"/>
      <c r="F281" s="13"/>
      <c r="G281" s="14"/>
      <c r="H281" s="13"/>
      <c r="I281" s="13"/>
      <c r="J281" s="13"/>
      <c r="K281" s="14"/>
      <c r="L281" s="15"/>
      <c r="M281" s="16" t="str">
        <f t="shared" si="8"/>
        <v/>
      </c>
      <c r="N281" s="17" t="str">
        <f t="shared" ca="1" si="9"/>
        <v/>
      </c>
      <c r="O281" s="18" t="str">
        <f ca="1">IF(B281="","",IF(H281="Concluído","CONCLUÍDA",IF(H281="Cancelado","CANCELADA",IF(G281="","SEM PRAZO",IF(G281&lt;TODAY(),"ATRASADA",IF(G281&lt;=TODAY()+CONFIG!$B$2,"VENCE EM BREVE","NO PRAZO"))))))</f>
        <v/>
      </c>
      <c r="P281" s="13"/>
      <c r="Q281" s="13"/>
      <c r="R281" s="13"/>
    </row>
    <row r="282" spans="1:18">
      <c r="A282" s="12" t="s">
        <v>341</v>
      </c>
      <c r="B282" s="13"/>
      <c r="C282" s="13"/>
      <c r="D282" s="13"/>
      <c r="E282" s="13"/>
      <c r="F282" s="13"/>
      <c r="G282" s="14"/>
      <c r="H282" s="13"/>
      <c r="I282" s="13"/>
      <c r="J282" s="13"/>
      <c r="K282" s="14"/>
      <c r="L282" s="15"/>
      <c r="M282" s="16" t="str">
        <f t="shared" si="8"/>
        <v/>
      </c>
      <c r="N282" s="17" t="str">
        <f t="shared" ca="1" si="9"/>
        <v/>
      </c>
      <c r="O282" s="18" t="str">
        <f ca="1">IF(B282="","",IF(H282="Concluído","CONCLUÍDA",IF(H282="Cancelado","CANCELADA",IF(G282="","SEM PRAZO",IF(G282&lt;TODAY(),"ATRASADA",IF(G282&lt;=TODAY()+CONFIG!$B$2,"VENCE EM BREVE","NO PRAZO"))))))</f>
        <v/>
      </c>
      <c r="P282" s="13"/>
      <c r="Q282" s="13"/>
      <c r="R282" s="13"/>
    </row>
    <row r="283" spans="1:18">
      <c r="A283" s="12" t="s">
        <v>342</v>
      </c>
      <c r="B283" s="13"/>
      <c r="C283" s="13"/>
      <c r="D283" s="13"/>
      <c r="E283" s="13"/>
      <c r="F283" s="13"/>
      <c r="G283" s="14"/>
      <c r="H283" s="13"/>
      <c r="I283" s="13"/>
      <c r="J283" s="13"/>
      <c r="K283" s="14"/>
      <c r="L283" s="15"/>
      <c r="M283" s="16" t="str">
        <f t="shared" si="8"/>
        <v/>
      </c>
      <c r="N283" s="17" t="str">
        <f t="shared" ca="1" si="9"/>
        <v/>
      </c>
      <c r="O283" s="18" t="str">
        <f ca="1">IF(B283="","",IF(H283="Concluído","CONCLUÍDA",IF(H283="Cancelado","CANCELADA",IF(G283="","SEM PRAZO",IF(G283&lt;TODAY(),"ATRASADA",IF(G283&lt;=TODAY()+CONFIG!$B$2,"VENCE EM BREVE","NO PRAZO"))))))</f>
        <v/>
      </c>
      <c r="P283" s="13"/>
      <c r="Q283" s="13"/>
      <c r="R283" s="13"/>
    </row>
    <row r="284" spans="1:18">
      <c r="A284" s="12" t="s">
        <v>343</v>
      </c>
      <c r="B284" s="13"/>
      <c r="C284" s="13"/>
      <c r="D284" s="13"/>
      <c r="E284" s="13"/>
      <c r="F284" s="13"/>
      <c r="G284" s="14"/>
      <c r="H284" s="13"/>
      <c r="I284" s="13"/>
      <c r="J284" s="13"/>
      <c r="K284" s="14"/>
      <c r="L284" s="15"/>
      <c r="M284" s="16" t="str">
        <f t="shared" si="8"/>
        <v/>
      </c>
      <c r="N284" s="17" t="str">
        <f t="shared" ca="1" si="9"/>
        <v/>
      </c>
      <c r="O284" s="18" t="str">
        <f ca="1">IF(B284="","",IF(H284="Concluído","CONCLUÍDA",IF(H284="Cancelado","CANCELADA",IF(G284="","SEM PRAZO",IF(G284&lt;TODAY(),"ATRASADA",IF(G284&lt;=TODAY()+CONFIG!$B$2,"VENCE EM BREVE","NO PRAZO"))))))</f>
        <v/>
      </c>
      <c r="P284" s="13"/>
      <c r="Q284" s="13"/>
      <c r="R284" s="13"/>
    </row>
    <row r="285" spans="1:18">
      <c r="A285" s="12" t="s">
        <v>344</v>
      </c>
      <c r="B285" s="13"/>
      <c r="C285" s="13"/>
      <c r="D285" s="13"/>
      <c r="E285" s="13"/>
      <c r="F285" s="13"/>
      <c r="G285" s="14"/>
      <c r="H285" s="13"/>
      <c r="I285" s="13"/>
      <c r="J285" s="13"/>
      <c r="K285" s="14"/>
      <c r="L285" s="15"/>
      <c r="M285" s="16" t="str">
        <f t="shared" si="8"/>
        <v/>
      </c>
      <c r="N285" s="17" t="str">
        <f t="shared" ca="1" si="9"/>
        <v/>
      </c>
      <c r="O285" s="18" t="str">
        <f ca="1">IF(B285="","",IF(H285="Concluído","CONCLUÍDA",IF(H285="Cancelado","CANCELADA",IF(G285="","SEM PRAZO",IF(G285&lt;TODAY(),"ATRASADA",IF(G285&lt;=TODAY()+CONFIG!$B$2,"VENCE EM BREVE","NO PRAZO"))))))</f>
        <v/>
      </c>
      <c r="P285" s="13"/>
      <c r="Q285" s="13"/>
      <c r="R285" s="13"/>
    </row>
    <row r="286" spans="1:18">
      <c r="A286" s="12" t="s">
        <v>345</v>
      </c>
      <c r="B286" s="13"/>
      <c r="C286" s="13"/>
      <c r="D286" s="13"/>
      <c r="E286" s="13"/>
      <c r="F286" s="13"/>
      <c r="G286" s="14"/>
      <c r="H286" s="13"/>
      <c r="I286" s="13"/>
      <c r="J286" s="13"/>
      <c r="K286" s="14"/>
      <c r="L286" s="15"/>
      <c r="M286" s="16" t="str">
        <f t="shared" si="8"/>
        <v/>
      </c>
      <c r="N286" s="17" t="str">
        <f t="shared" ca="1" si="9"/>
        <v/>
      </c>
      <c r="O286" s="18" t="str">
        <f ca="1">IF(B286="","",IF(H286="Concluído","CONCLUÍDA",IF(H286="Cancelado","CANCELADA",IF(G286="","SEM PRAZO",IF(G286&lt;TODAY(),"ATRASADA",IF(G286&lt;=TODAY()+CONFIG!$B$2,"VENCE EM BREVE","NO PRAZO"))))))</f>
        <v/>
      </c>
      <c r="P286" s="13"/>
      <c r="Q286" s="13"/>
      <c r="R286" s="13"/>
    </row>
    <row r="287" spans="1:18">
      <c r="A287" s="12" t="s">
        <v>346</v>
      </c>
      <c r="B287" s="13"/>
      <c r="C287" s="13"/>
      <c r="D287" s="13"/>
      <c r="E287" s="13"/>
      <c r="F287" s="13"/>
      <c r="G287" s="14"/>
      <c r="H287" s="13"/>
      <c r="I287" s="13"/>
      <c r="J287" s="13"/>
      <c r="K287" s="14"/>
      <c r="L287" s="15"/>
      <c r="M287" s="16" t="str">
        <f t="shared" si="8"/>
        <v/>
      </c>
      <c r="N287" s="17" t="str">
        <f t="shared" ca="1" si="9"/>
        <v/>
      </c>
      <c r="O287" s="18" t="str">
        <f ca="1">IF(B287="","",IF(H287="Concluído","CONCLUÍDA",IF(H287="Cancelado","CANCELADA",IF(G287="","SEM PRAZO",IF(G287&lt;TODAY(),"ATRASADA",IF(G287&lt;=TODAY()+CONFIG!$B$2,"VENCE EM BREVE","NO PRAZO"))))))</f>
        <v/>
      </c>
      <c r="P287" s="13"/>
      <c r="Q287" s="13"/>
      <c r="R287" s="13"/>
    </row>
    <row r="288" spans="1:18">
      <c r="A288" s="12" t="s">
        <v>347</v>
      </c>
      <c r="B288" s="13"/>
      <c r="C288" s="13"/>
      <c r="D288" s="13"/>
      <c r="E288" s="13"/>
      <c r="F288" s="13"/>
      <c r="G288" s="14"/>
      <c r="H288" s="13"/>
      <c r="I288" s="13"/>
      <c r="J288" s="13"/>
      <c r="K288" s="14"/>
      <c r="L288" s="15"/>
      <c r="M288" s="16" t="str">
        <f t="shared" si="8"/>
        <v/>
      </c>
      <c r="N288" s="17" t="str">
        <f t="shared" ca="1" si="9"/>
        <v/>
      </c>
      <c r="O288" s="18" t="str">
        <f ca="1">IF(B288="","",IF(H288="Concluído","CONCLUÍDA",IF(H288="Cancelado","CANCELADA",IF(G288="","SEM PRAZO",IF(G288&lt;TODAY(),"ATRASADA",IF(G288&lt;=TODAY()+CONFIG!$B$2,"VENCE EM BREVE","NO PRAZO"))))))</f>
        <v/>
      </c>
      <c r="P288" s="13"/>
      <c r="Q288" s="13"/>
      <c r="R288" s="13"/>
    </row>
    <row r="289" spans="1:18">
      <c r="A289" s="12" t="s">
        <v>348</v>
      </c>
      <c r="B289" s="13"/>
      <c r="C289" s="13"/>
      <c r="D289" s="13"/>
      <c r="E289" s="13"/>
      <c r="F289" s="13"/>
      <c r="G289" s="14"/>
      <c r="H289" s="13"/>
      <c r="I289" s="13"/>
      <c r="J289" s="13"/>
      <c r="K289" s="14"/>
      <c r="L289" s="15"/>
      <c r="M289" s="16" t="str">
        <f t="shared" si="8"/>
        <v/>
      </c>
      <c r="N289" s="17" t="str">
        <f t="shared" ca="1" si="9"/>
        <v/>
      </c>
      <c r="O289" s="18" t="str">
        <f ca="1">IF(B289="","",IF(H289="Concluído","CONCLUÍDA",IF(H289="Cancelado","CANCELADA",IF(G289="","SEM PRAZO",IF(G289&lt;TODAY(),"ATRASADA",IF(G289&lt;=TODAY()+CONFIG!$B$2,"VENCE EM BREVE","NO PRAZO"))))))</f>
        <v/>
      </c>
      <c r="P289" s="13"/>
      <c r="Q289" s="13"/>
      <c r="R289" s="13"/>
    </row>
    <row r="290" spans="1:18">
      <c r="A290" s="12" t="s">
        <v>349</v>
      </c>
      <c r="B290" s="13"/>
      <c r="C290" s="13"/>
      <c r="D290" s="13"/>
      <c r="E290" s="13"/>
      <c r="F290" s="13"/>
      <c r="G290" s="14"/>
      <c r="H290" s="13"/>
      <c r="I290" s="13"/>
      <c r="J290" s="13"/>
      <c r="K290" s="14"/>
      <c r="L290" s="15"/>
      <c r="M290" s="16" t="str">
        <f t="shared" si="8"/>
        <v/>
      </c>
      <c r="N290" s="17" t="str">
        <f t="shared" ca="1" si="9"/>
        <v/>
      </c>
      <c r="O290" s="18" t="str">
        <f ca="1">IF(B290="","",IF(H290="Concluído","CONCLUÍDA",IF(H290="Cancelado","CANCELADA",IF(G290="","SEM PRAZO",IF(G290&lt;TODAY(),"ATRASADA",IF(G290&lt;=TODAY()+CONFIG!$B$2,"VENCE EM BREVE","NO PRAZO"))))))</f>
        <v/>
      </c>
      <c r="P290" s="13"/>
      <c r="Q290" s="13"/>
      <c r="R290" s="13"/>
    </row>
    <row r="291" spans="1:18">
      <c r="A291" s="12" t="s">
        <v>350</v>
      </c>
      <c r="B291" s="13"/>
      <c r="C291" s="13"/>
      <c r="D291" s="13"/>
      <c r="E291" s="13"/>
      <c r="F291" s="13"/>
      <c r="G291" s="14"/>
      <c r="H291" s="13"/>
      <c r="I291" s="13"/>
      <c r="J291" s="13"/>
      <c r="K291" s="14"/>
      <c r="L291" s="15"/>
      <c r="M291" s="16" t="str">
        <f t="shared" si="8"/>
        <v/>
      </c>
      <c r="N291" s="17" t="str">
        <f t="shared" ca="1" si="9"/>
        <v/>
      </c>
      <c r="O291" s="18" t="str">
        <f ca="1">IF(B291="","",IF(H291="Concluído","CONCLUÍDA",IF(H291="Cancelado","CANCELADA",IF(G291="","SEM PRAZO",IF(G291&lt;TODAY(),"ATRASADA",IF(G291&lt;=TODAY()+CONFIG!$B$2,"VENCE EM BREVE","NO PRAZO"))))))</f>
        <v/>
      </c>
      <c r="P291" s="13"/>
      <c r="Q291" s="13"/>
      <c r="R291" s="13"/>
    </row>
    <row r="292" spans="1:18">
      <c r="A292" s="12" t="s">
        <v>351</v>
      </c>
      <c r="B292" s="13"/>
      <c r="C292" s="13"/>
      <c r="D292" s="13"/>
      <c r="E292" s="13"/>
      <c r="F292" s="13"/>
      <c r="G292" s="14"/>
      <c r="H292" s="13"/>
      <c r="I292" s="13"/>
      <c r="J292" s="13"/>
      <c r="K292" s="14"/>
      <c r="L292" s="15"/>
      <c r="M292" s="16" t="str">
        <f t="shared" si="8"/>
        <v/>
      </c>
      <c r="N292" s="17" t="str">
        <f t="shared" ca="1" si="9"/>
        <v/>
      </c>
      <c r="O292" s="18" t="str">
        <f ca="1">IF(B292="","",IF(H292="Concluído","CONCLUÍDA",IF(H292="Cancelado","CANCELADA",IF(G292="","SEM PRAZO",IF(G292&lt;TODAY(),"ATRASADA",IF(G292&lt;=TODAY()+CONFIG!$B$2,"VENCE EM BREVE","NO PRAZO"))))))</f>
        <v/>
      </c>
      <c r="P292" s="13"/>
      <c r="Q292" s="13"/>
      <c r="R292" s="13"/>
    </row>
    <row r="293" spans="1:18">
      <c r="A293" s="12" t="s">
        <v>352</v>
      </c>
      <c r="B293" s="13"/>
      <c r="C293" s="13"/>
      <c r="D293" s="13"/>
      <c r="E293" s="13"/>
      <c r="F293" s="13"/>
      <c r="G293" s="14"/>
      <c r="H293" s="13"/>
      <c r="I293" s="13"/>
      <c r="J293" s="13"/>
      <c r="K293" s="14"/>
      <c r="L293" s="15"/>
      <c r="M293" s="16" t="str">
        <f t="shared" si="8"/>
        <v/>
      </c>
      <c r="N293" s="17" t="str">
        <f t="shared" ca="1" si="9"/>
        <v/>
      </c>
      <c r="O293" s="18" t="str">
        <f ca="1">IF(B293="","",IF(H293="Concluído","CONCLUÍDA",IF(H293="Cancelado","CANCELADA",IF(G293="","SEM PRAZO",IF(G293&lt;TODAY(),"ATRASADA",IF(G293&lt;=TODAY()+CONFIG!$B$2,"VENCE EM BREVE","NO PRAZO"))))))</f>
        <v/>
      </c>
      <c r="P293" s="13"/>
      <c r="Q293" s="13"/>
      <c r="R293" s="13"/>
    </row>
    <row r="294" spans="1:18">
      <c r="A294" s="12" t="s">
        <v>353</v>
      </c>
      <c r="B294" s="13"/>
      <c r="C294" s="13"/>
      <c r="D294" s="13"/>
      <c r="E294" s="13"/>
      <c r="F294" s="13"/>
      <c r="G294" s="14"/>
      <c r="H294" s="13"/>
      <c r="I294" s="13"/>
      <c r="J294" s="13"/>
      <c r="K294" s="14"/>
      <c r="L294" s="15"/>
      <c r="M294" s="16" t="str">
        <f t="shared" si="8"/>
        <v/>
      </c>
      <c r="N294" s="17" t="str">
        <f t="shared" ca="1" si="9"/>
        <v/>
      </c>
      <c r="O294" s="18" t="str">
        <f ca="1">IF(B294="","",IF(H294="Concluído","CONCLUÍDA",IF(H294="Cancelado","CANCELADA",IF(G294="","SEM PRAZO",IF(G294&lt;TODAY(),"ATRASADA",IF(G294&lt;=TODAY()+CONFIG!$B$2,"VENCE EM BREVE","NO PRAZO"))))))</f>
        <v/>
      </c>
      <c r="P294" s="13"/>
      <c r="Q294" s="13"/>
      <c r="R294" s="13"/>
    </row>
    <row r="295" spans="1:18">
      <c r="A295" s="12" t="s">
        <v>354</v>
      </c>
      <c r="B295" s="13"/>
      <c r="C295" s="13"/>
      <c r="D295" s="13"/>
      <c r="E295" s="13"/>
      <c r="F295" s="13"/>
      <c r="G295" s="14"/>
      <c r="H295" s="13"/>
      <c r="I295" s="13"/>
      <c r="J295" s="13"/>
      <c r="K295" s="14"/>
      <c r="L295" s="15"/>
      <c r="M295" s="16" t="str">
        <f t="shared" si="8"/>
        <v/>
      </c>
      <c r="N295" s="17" t="str">
        <f t="shared" ca="1" si="9"/>
        <v/>
      </c>
      <c r="O295" s="18" t="str">
        <f ca="1">IF(B295="","",IF(H295="Concluído","CONCLUÍDA",IF(H295="Cancelado","CANCELADA",IF(G295="","SEM PRAZO",IF(G295&lt;TODAY(),"ATRASADA",IF(G295&lt;=TODAY()+CONFIG!$B$2,"VENCE EM BREVE","NO PRAZO"))))))</f>
        <v/>
      </c>
      <c r="P295" s="13"/>
      <c r="Q295" s="13"/>
      <c r="R295" s="13"/>
    </row>
    <row r="296" spans="1:18">
      <c r="A296" s="12" t="s">
        <v>355</v>
      </c>
      <c r="B296" s="13"/>
      <c r="C296" s="13"/>
      <c r="D296" s="13"/>
      <c r="E296" s="13"/>
      <c r="F296" s="13"/>
      <c r="G296" s="14"/>
      <c r="H296" s="13"/>
      <c r="I296" s="13"/>
      <c r="J296" s="13"/>
      <c r="K296" s="14"/>
      <c r="L296" s="15"/>
      <c r="M296" s="16" t="str">
        <f t="shared" si="8"/>
        <v/>
      </c>
      <c r="N296" s="17" t="str">
        <f t="shared" ca="1" si="9"/>
        <v/>
      </c>
      <c r="O296" s="18" t="str">
        <f ca="1">IF(B296="","",IF(H296="Concluído","CONCLUÍDA",IF(H296="Cancelado","CANCELADA",IF(G296="","SEM PRAZO",IF(G296&lt;TODAY(),"ATRASADA",IF(G296&lt;=TODAY()+CONFIG!$B$2,"VENCE EM BREVE","NO PRAZO"))))))</f>
        <v/>
      </c>
      <c r="P296" s="13"/>
      <c r="Q296" s="13"/>
      <c r="R296" s="13"/>
    </row>
    <row r="297" spans="1:18">
      <c r="A297" s="12" t="s">
        <v>356</v>
      </c>
      <c r="B297" s="13"/>
      <c r="C297" s="13"/>
      <c r="D297" s="13"/>
      <c r="E297" s="13"/>
      <c r="F297" s="13"/>
      <c r="G297" s="14"/>
      <c r="H297" s="13"/>
      <c r="I297" s="13"/>
      <c r="J297" s="13"/>
      <c r="K297" s="14"/>
      <c r="L297" s="15"/>
      <c r="M297" s="16" t="str">
        <f t="shared" si="8"/>
        <v/>
      </c>
      <c r="N297" s="17" t="str">
        <f t="shared" ca="1" si="9"/>
        <v/>
      </c>
      <c r="O297" s="18" t="str">
        <f ca="1">IF(B297="","",IF(H297="Concluído","CONCLUÍDA",IF(H297="Cancelado","CANCELADA",IF(G297="","SEM PRAZO",IF(G297&lt;TODAY(),"ATRASADA",IF(G297&lt;=TODAY()+CONFIG!$B$2,"VENCE EM BREVE","NO PRAZO"))))))</f>
        <v/>
      </c>
      <c r="P297" s="13"/>
      <c r="Q297" s="13"/>
      <c r="R297" s="13"/>
    </row>
    <row r="298" spans="1:18">
      <c r="A298" s="12" t="s">
        <v>357</v>
      </c>
      <c r="B298" s="13"/>
      <c r="C298" s="13"/>
      <c r="D298" s="13"/>
      <c r="E298" s="13"/>
      <c r="F298" s="13"/>
      <c r="G298" s="14"/>
      <c r="H298" s="13"/>
      <c r="I298" s="13"/>
      <c r="J298" s="13"/>
      <c r="K298" s="14"/>
      <c r="L298" s="15"/>
      <c r="M298" s="16" t="str">
        <f t="shared" si="8"/>
        <v/>
      </c>
      <c r="N298" s="17" t="str">
        <f t="shared" ca="1" si="9"/>
        <v/>
      </c>
      <c r="O298" s="18" t="str">
        <f ca="1">IF(B298="","",IF(H298="Concluído","CONCLUÍDA",IF(H298="Cancelado","CANCELADA",IF(G298="","SEM PRAZO",IF(G298&lt;TODAY(),"ATRASADA",IF(G298&lt;=TODAY()+CONFIG!$B$2,"VENCE EM BREVE","NO PRAZO"))))))</f>
        <v/>
      </c>
      <c r="P298" s="13"/>
      <c r="Q298" s="13"/>
      <c r="R298" s="13"/>
    </row>
    <row r="299" spans="1:18">
      <c r="A299" s="12" t="s">
        <v>358</v>
      </c>
      <c r="B299" s="13"/>
      <c r="C299" s="13"/>
      <c r="D299" s="13"/>
      <c r="E299" s="13"/>
      <c r="F299" s="13"/>
      <c r="G299" s="14"/>
      <c r="H299" s="13"/>
      <c r="I299" s="13"/>
      <c r="J299" s="13"/>
      <c r="K299" s="14"/>
      <c r="L299" s="15"/>
      <c r="M299" s="16" t="str">
        <f t="shared" si="8"/>
        <v/>
      </c>
      <c r="N299" s="17" t="str">
        <f t="shared" ca="1" si="9"/>
        <v/>
      </c>
      <c r="O299" s="18" t="str">
        <f ca="1">IF(B299="","",IF(H299="Concluído","CONCLUÍDA",IF(H299="Cancelado","CANCELADA",IF(G299="","SEM PRAZO",IF(G299&lt;TODAY(),"ATRASADA",IF(G299&lt;=TODAY()+CONFIG!$B$2,"VENCE EM BREVE","NO PRAZO"))))))</f>
        <v/>
      </c>
      <c r="P299" s="13"/>
      <c r="Q299" s="13"/>
      <c r="R299" s="13"/>
    </row>
    <row r="300" spans="1:18">
      <c r="A300" s="12" t="s">
        <v>359</v>
      </c>
      <c r="B300" s="13"/>
      <c r="C300" s="13"/>
      <c r="D300" s="13"/>
      <c r="E300" s="13"/>
      <c r="F300" s="13"/>
      <c r="G300" s="14"/>
      <c r="H300" s="13"/>
      <c r="I300" s="13"/>
      <c r="J300" s="13"/>
      <c r="K300" s="14"/>
      <c r="L300" s="15"/>
      <c r="M300" s="16" t="str">
        <f t="shared" si="8"/>
        <v/>
      </c>
      <c r="N300" s="17" t="str">
        <f t="shared" ca="1" si="9"/>
        <v/>
      </c>
      <c r="O300" s="18" t="str">
        <f ca="1">IF(B300="","",IF(H300="Concluído","CONCLUÍDA",IF(H300="Cancelado","CANCELADA",IF(G300="","SEM PRAZO",IF(G300&lt;TODAY(),"ATRASADA",IF(G300&lt;=TODAY()+CONFIG!$B$2,"VENCE EM BREVE","NO PRAZO"))))))</f>
        <v/>
      </c>
      <c r="P300" s="13"/>
      <c r="Q300" s="13"/>
      <c r="R300" s="13"/>
    </row>
    <row r="301" spans="1:18">
      <c r="A301" s="12" t="s">
        <v>360</v>
      </c>
      <c r="B301" s="13"/>
      <c r="C301" s="13"/>
      <c r="D301" s="13"/>
      <c r="E301" s="13"/>
      <c r="F301" s="13"/>
      <c r="G301" s="14"/>
      <c r="H301" s="13"/>
      <c r="I301" s="13"/>
      <c r="J301" s="13"/>
      <c r="K301" s="14"/>
      <c r="L301" s="15"/>
      <c r="M301" s="16" t="str">
        <f t="shared" si="8"/>
        <v/>
      </c>
      <c r="N301" s="17" t="str">
        <f t="shared" ca="1" si="9"/>
        <v/>
      </c>
      <c r="O301" s="18" t="str">
        <f ca="1">IF(B301="","",IF(H301="Concluído","CONCLUÍDA",IF(H301="Cancelado","CANCELADA",IF(G301="","SEM PRAZO",IF(G301&lt;TODAY(),"ATRASADA",IF(G301&lt;=TODAY()+CONFIG!$B$2,"VENCE EM BREVE","NO PRAZO"))))))</f>
        <v/>
      </c>
      <c r="P301" s="13"/>
      <c r="Q301" s="13"/>
      <c r="R301" s="13"/>
    </row>
    <row r="302" spans="1:18">
      <c r="A302" s="12" t="s">
        <v>361</v>
      </c>
      <c r="B302" s="13"/>
      <c r="C302" s="13"/>
      <c r="D302" s="13"/>
      <c r="E302" s="13"/>
      <c r="F302" s="13"/>
      <c r="G302" s="14"/>
      <c r="H302" s="13"/>
      <c r="I302" s="13"/>
      <c r="J302" s="13"/>
      <c r="K302" s="14"/>
      <c r="L302" s="15"/>
      <c r="M302" s="16" t="str">
        <f t="shared" si="8"/>
        <v/>
      </c>
      <c r="N302" s="17" t="str">
        <f t="shared" ca="1" si="9"/>
        <v/>
      </c>
      <c r="O302" s="18" t="str">
        <f ca="1">IF(B302="","",IF(H302="Concluído","CONCLUÍDA",IF(H302="Cancelado","CANCELADA",IF(G302="","SEM PRAZO",IF(G302&lt;TODAY(),"ATRASADA",IF(G302&lt;=TODAY()+CONFIG!$B$2,"VENCE EM BREVE","NO PRAZO"))))))</f>
        <v/>
      </c>
      <c r="P302" s="13"/>
      <c r="Q302" s="13"/>
      <c r="R302" s="13"/>
    </row>
    <row r="303" spans="1:18">
      <c r="A303" s="12" t="s">
        <v>362</v>
      </c>
      <c r="B303" s="13"/>
      <c r="C303" s="13"/>
      <c r="D303" s="13"/>
      <c r="E303" s="13"/>
      <c r="F303" s="13"/>
      <c r="G303" s="14"/>
      <c r="H303" s="13"/>
      <c r="I303" s="13"/>
      <c r="J303" s="13"/>
      <c r="K303" s="14"/>
      <c r="L303" s="15"/>
      <c r="M303" s="16" t="str">
        <f t="shared" si="8"/>
        <v/>
      </c>
      <c r="N303" s="17" t="str">
        <f t="shared" ca="1" si="9"/>
        <v/>
      </c>
      <c r="O303" s="18" t="str">
        <f ca="1">IF(B303="","",IF(H303="Concluído","CONCLUÍDA",IF(H303="Cancelado","CANCELADA",IF(G303="","SEM PRAZO",IF(G303&lt;TODAY(),"ATRASADA",IF(G303&lt;=TODAY()+CONFIG!$B$2,"VENCE EM BREVE","NO PRAZO"))))))</f>
        <v/>
      </c>
      <c r="P303" s="13"/>
      <c r="Q303" s="13"/>
      <c r="R303" s="13"/>
    </row>
    <row r="304" spans="1:18">
      <c r="A304" s="12" t="s">
        <v>363</v>
      </c>
      <c r="B304" s="13"/>
      <c r="C304" s="13"/>
      <c r="D304" s="13"/>
      <c r="E304" s="13"/>
      <c r="F304" s="13"/>
      <c r="G304" s="14"/>
      <c r="H304" s="13"/>
      <c r="I304" s="13"/>
      <c r="J304" s="13"/>
      <c r="K304" s="14"/>
      <c r="L304" s="15"/>
      <c r="M304" s="16" t="str">
        <f t="shared" si="8"/>
        <v/>
      </c>
      <c r="N304" s="17" t="str">
        <f t="shared" ca="1" si="9"/>
        <v/>
      </c>
      <c r="O304" s="18" t="str">
        <f ca="1">IF(B304="","",IF(H304="Concluído","CONCLUÍDA",IF(H304="Cancelado","CANCELADA",IF(G304="","SEM PRAZO",IF(G304&lt;TODAY(),"ATRASADA",IF(G304&lt;=TODAY()+CONFIG!$B$2,"VENCE EM BREVE","NO PRAZO"))))))</f>
        <v/>
      </c>
      <c r="P304" s="13"/>
      <c r="Q304" s="13"/>
      <c r="R304" s="13"/>
    </row>
    <row r="305" spans="1:18">
      <c r="A305" s="12" t="s">
        <v>364</v>
      </c>
      <c r="B305" s="13"/>
      <c r="C305" s="13"/>
      <c r="D305" s="13"/>
      <c r="E305" s="13"/>
      <c r="F305" s="13"/>
      <c r="G305" s="14"/>
      <c r="H305" s="13"/>
      <c r="I305" s="13"/>
      <c r="J305" s="13"/>
      <c r="K305" s="14"/>
      <c r="L305" s="15"/>
      <c r="M305" s="16" t="str">
        <f t="shared" si="8"/>
        <v/>
      </c>
      <c r="N305" s="17" t="str">
        <f t="shared" ca="1" si="9"/>
        <v/>
      </c>
      <c r="O305" s="18" t="str">
        <f ca="1">IF(B305="","",IF(H305="Concluído","CONCLUÍDA",IF(H305="Cancelado","CANCELADA",IF(G305="","SEM PRAZO",IF(G305&lt;TODAY(),"ATRASADA",IF(G305&lt;=TODAY()+CONFIG!$B$2,"VENCE EM BREVE","NO PRAZO"))))))</f>
        <v/>
      </c>
      <c r="P305" s="13"/>
      <c r="Q305" s="13"/>
      <c r="R305" s="13"/>
    </row>
    <row r="306" spans="1:18">
      <c r="A306" s="12" t="s">
        <v>365</v>
      </c>
      <c r="B306" s="13"/>
      <c r="C306" s="13"/>
      <c r="D306" s="13"/>
      <c r="E306" s="13"/>
      <c r="F306" s="13"/>
      <c r="G306" s="14"/>
      <c r="H306" s="13"/>
      <c r="I306" s="13"/>
      <c r="J306" s="13"/>
      <c r="K306" s="14"/>
      <c r="L306" s="15"/>
      <c r="M306" s="16" t="str">
        <f t="shared" si="8"/>
        <v/>
      </c>
      <c r="N306" s="17" t="str">
        <f t="shared" ca="1" si="9"/>
        <v/>
      </c>
      <c r="O306" s="18" t="str">
        <f ca="1">IF(B306="","",IF(H306="Concluído","CONCLUÍDA",IF(H306="Cancelado","CANCELADA",IF(G306="","SEM PRAZO",IF(G306&lt;TODAY(),"ATRASADA",IF(G306&lt;=TODAY()+CONFIG!$B$2,"VENCE EM BREVE","NO PRAZO"))))))</f>
        <v/>
      </c>
      <c r="P306" s="13"/>
      <c r="Q306" s="13"/>
      <c r="R306" s="13"/>
    </row>
    <row r="307" spans="1:18">
      <c r="A307" s="12" t="s">
        <v>366</v>
      </c>
      <c r="B307" s="13"/>
      <c r="C307" s="13"/>
      <c r="D307" s="13"/>
      <c r="E307" s="13"/>
      <c r="F307" s="13"/>
      <c r="G307" s="14"/>
      <c r="H307" s="13"/>
      <c r="I307" s="13"/>
      <c r="J307" s="13"/>
      <c r="K307" s="14"/>
      <c r="L307" s="15"/>
      <c r="M307" s="16" t="str">
        <f t="shared" si="8"/>
        <v/>
      </c>
      <c r="N307" s="17" t="str">
        <f t="shared" ca="1" si="9"/>
        <v/>
      </c>
      <c r="O307" s="18" t="str">
        <f ca="1">IF(B307="","",IF(H307="Concluído","CONCLUÍDA",IF(H307="Cancelado","CANCELADA",IF(G307="","SEM PRAZO",IF(G307&lt;TODAY(),"ATRASADA",IF(G307&lt;=TODAY()+CONFIG!$B$2,"VENCE EM BREVE","NO PRAZO"))))))</f>
        <v/>
      </c>
      <c r="P307" s="13"/>
      <c r="Q307" s="13"/>
      <c r="R307" s="13"/>
    </row>
    <row r="308" spans="1:18">
      <c r="A308" s="12" t="s">
        <v>367</v>
      </c>
      <c r="B308" s="13"/>
      <c r="C308" s="13"/>
      <c r="D308" s="13"/>
      <c r="E308" s="13"/>
      <c r="F308" s="13"/>
      <c r="G308" s="14"/>
      <c r="H308" s="13"/>
      <c r="I308" s="13"/>
      <c r="J308" s="13"/>
      <c r="K308" s="14"/>
      <c r="L308" s="15"/>
      <c r="M308" s="16" t="str">
        <f t="shared" si="8"/>
        <v/>
      </c>
      <c r="N308" s="17" t="str">
        <f t="shared" ca="1" si="9"/>
        <v/>
      </c>
      <c r="O308" s="18" t="str">
        <f ca="1">IF(B308="","",IF(H308="Concluído","CONCLUÍDA",IF(H308="Cancelado","CANCELADA",IF(G308="","SEM PRAZO",IF(G308&lt;TODAY(),"ATRASADA",IF(G308&lt;=TODAY()+CONFIG!$B$2,"VENCE EM BREVE","NO PRAZO"))))))</f>
        <v/>
      </c>
      <c r="P308" s="13"/>
      <c r="Q308" s="13"/>
      <c r="R308" s="13"/>
    </row>
    <row r="309" spans="1:18">
      <c r="A309" s="12" t="s">
        <v>368</v>
      </c>
      <c r="B309" s="13"/>
      <c r="C309" s="13"/>
      <c r="D309" s="13"/>
      <c r="E309" s="13"/>
      <c r="F309" s="13"/>
      <c r="G309" s="14"/>
      <c r="H309" s="13"/>
      <c r="I309" s="13"/>
      <c r="J309" s="13"/>
      <c r="K309" s="14"/>
      <c r="L309" s="15"/>
      <c r="M309" s="16" t="str">
        <f t="shared" si="8"/>
        <v/>
      </c>
      <c r="N309" s="17" t="str">
        <f t="shared" ca="1" si="9"/>
        <v/>
      </c>
      <c r="O309" s="18" t="str">
        <f ca="1">IF(B309="","",IF(H309="Concluído","CONCLUÍDA",IF(H309="Cancelado","CANCELADA",IF(G309="","SEM PRAZO",IF(G309&lt;TODAY(),"ATRASADA",IF(G309&lt;=TODAY()+CONFIG!$B$2,"VENCE EM BREVE","NO PRAZO"))))))</f>
        <v/>
      </c>
      <c r="P309" s="13"/>
      <c r="Q309" s="13"/>
      <c r="R309" s="13"/>
    </row>
    <row r="310" spans="1:18">
      <c r="A310" s="12" t="s">
        <v>369</v>
      </c>
      <c r="B310" s="13"/>
      <c r="C310" s="13"/>
      <c r="D310" s="13"/>
      <c r="E310" s="13"/>
      <c r="F310" s="13"/>
      <c r="G310" s="14"/>
      <c r="H310" s="13"/>
      <c r="I310" s="13"/>
      <c r="J310" s="13"/>
      <c r="K310" s="14"/>
      <c r="L310" s="15"/>
      <c r="M310" s="16" t="str">
        <f t="shared" si="8"/>
        <v/>
      </c>
      <c r="N310" s="17" t="str">
        <f t="shared" ca="1" si="9"/>
        <v/>
      </c>
      <c r="O310" s="18" t="str">
        <f ca="1">IF(B310="","",IF(H310="Concluído","CONCLUÍDA",IF(H310="Cancelado","CANCELADA",IF(G310="","SEM PRAZO",IF(G310&lt;TODAY(),"ATRASADA",IF(G310&lt;=TODAY()+CONFIG!$B$2,"VENCE EM BREVE","NO PRAZO"))))))</f>
        <v/>
      </c>
      <c r="P310" s="13"/>
      <c r="Q310" s="13"/>
      <c r="R310" s="13"/>
    </row>
    <row r="311" spans="1:18">
      <c r="A311" s="12" t="s">
        <v>370</v>
      </c>
      <c r="B311" s="13"/>
      <c r="C311" s="13"/>
      <c r="D311" s="13"/>
      <c r="E311" s="13"/>
      <c r="F311" s="13"/>
      <c r="G311" s="14"/>
      <c r="H311" s="13"/>
      <c r="I311" s="13"/>
      <c r="J311" s="13"/>
      <c r="K311" s="14"/>
      <c r="L311" s="15"/>
      <c r="M311" s="16" t="str">
        <f t="shared" si="8"/>
        <v/>
      </c>
      <c r="N311" s="17" t="str">
        <f t="shared" ca="1" si="9"/>
        <v/>
      </c>
      <c r="O311" s="18" t="str">
        <f ca="1">IF(B311="","",IF(H311="Concluído","CONCLUÍDA",IF(H311="Cancelado","CANCELADA",IF(G311="","SEM PRAZO",IF(G311&lt;TODAY(),"ATRASADA",IF(G311&lt;=TODAY()+CONFIG!$B$2,"VENCE EM BREVE","NO PRAZO"))))))</f>
        <v/>
      </c>
      <c r="P311" s="13"/>
      <c r="Q311" s="13"/>
      <c r="R311" s="13"/>
    </row>
    <row r="312" spans="1:18">
      <c r="A312" s="12" t="s">
        <v>371</v>
      </c>
      <c r="B312" s="13"/>
      <c r="C312" s="13"/>
      <c r="D312" s="13"/>
      <c r="E312" s="13"/>
      <c r="F312" s="13"/>
      <c r="G312" s="14"/>
      <c r="H312" s="13"/>
      <c r="I312" s="13"/>
      <c r="J312" s="13"/>
      <c r="K312" s="14"/>
      <c r="L312" s="15"/>
      <c r="M312" s="16" t="str">
        <f t="shared" si="8"/>
        <v/>
      </c>
      <c r="N312" s="17" t="str">
        <f t="shared" ca="1" si="9"/>
        <v/>
      </c>
      <c r="O312" s="18" t="str">
        <f ca="1">IF(B312="","",IF(H312="Concluído","CONCLUÍDA",IF(H312="Cancelado","CANCELADA",IF(G312="","SEM PRAZO",IF(G312&lt;TODAY(),"ATRASADA",IF(G312&lt;=TODAY()+CONFIG!$B$2,"VENCE EM BREVE","NO PRAZO"))))))</f>
        <v/>
      </c>
      <c r="P312" s="13"/>
      <c r="Q312" s="13"/>
      <c r="R312" s="13"/>
    </row>
    <row r="313" spans="1:18">
      <c r="A313" s="12" t="s">
        <v>372</v>
      </c>
      <c r="B313" s="13"/>
      <c r="C313" s="13"/>
      <c r="D313" s="13"/>
      <c r="E313" s="13"/>
      <c r="F313" s="13"/>
      <c r="G313" s="14"/>
      <c r="H313" s="13"/>
      <c r="I313" s="13"/>
      <c r="J313" s="13"/>
      <c r="K313" s="14"/>
      <c r="L313" s="15"/>
      <c r="M313" s="16" t="str">
        <f t="shared" si="8"/>
        <v/>
      </c>
      <c r="N313" s="17" t="str">
        <f t="shared" ca="1" si="9"/>
        <v/>
      </c>
      <c r="O313" s="18" t="str">
        <f ca="1">IF(B313="","",IF(H313="Concluído","CONCLUÍDA",IF(H313="Cancelado","CANCELADA",IF(G313="","SEM PRAZO",IF(G313&lt;TODAY(),"ATRASADA",IF(G313&lt;=TODAY()+CONFIG!$B$2,"VENCE EM BREVE","NO PRAZO"))))))</f>
        <v/>
      </c>
      <c r="P313" s="13"/>
      <c r="Q313" s="13"/>
      <c r="R313" s="13"/>
    </row>
    <row r="314" spans="1:18">
      <c r="A314" s="12" t="s">
        <v>373</v>
      </c>
      <c r="B314" s="13"/>
      <c r="C314" s="13"/>
      <c r="D314" s="13"/>
      <c r="E314" s="13"/>
      <c r="F314" s="13"/>
      <c r="G314" s="14"/>
      <c r="H314" s="13"/>
      <c r="I314" s="13"/>
      <c r="J314" s="13"/>
      <c r="K314" s="14"/>
      <c r="L314" s="15"/>
      <c r="M314" s="16" t="str">
        <f t="shared" si="8"/>
        <v/>
      </c>
      <c r="N314" s="17" t="str">
        <f t="shared" ca="1" si="9"/>
        <v/>
      </c>
      <c r="O314" s="18" t="str">
        <f ca="1">IF(B314="","",IF(H314="Concluído","CONCLUÍDA",IF(H314="Cancelado","CANCELADA",IF(G314="","SEM PRAZO",IF(G314&lt;TODAY(),"ATRASADA",IF(G314&lt;=TODAY()+CONFIG!$B$2,"VENCE EM BREVE","NO PRAZO"))))))</f>
        <v/>
      </c>
      <c r="P314" s="13"/>
      <c r="Q314" s="13"/>
      <c r="R314" s="13"/>
    </row>
    <row r="315" spans="1:18">
      <c r="A315" s="12" t="s">
        <v>374</v>
      </c>
      <c r="B315" s="13"/>
      <c r="C315" s="13"/>
      <c r="D315" s="13"/>
      <c r="E315" s="13"/>
      <c r="F315" s="13"/>
      <c r="G315" s="14"/>
      <c r="H315" s="13"/>
      <c r="I315" s="13"/>
      <c r="J315" s="13"/>
      <c r="K315" s="14"/>
      <c r="L315" s="15"/>
      <c r="M315" s="16" t="str">
        <f t="shared" si="8"/>
        <v/>
      </c>
      <c r="N315" s="17" t="str">
        <f t="shared" ca="1" si="9"/>
        <v/>
      </c>
      <c r="O315" s="18" t="str">
        <f ca="1">IF(B315="","",IF(H315="Concluído","CONCLUÍDA",IF(H315="Cancelado","CANCELADA",IF(G315="","SEM PRAZO",IF(G315&lt;TODAY(),"ATRASADA",IF(G315&lt;=TODAY()+CONFIG!$B$2,"VENCE EM BREVE","NO PRAZO"))))))</f>
        <v/>
      </c>
      <c r="P315" s="13"/>
      <c r="Q315" s="13"/>
      <c r="R315" s="13"/>
    </row>
    <row r="316" spans="1:18">
      <c r="A316" s="12" t="s">
        <v>375</v>
      </c>
      <c r="B316" s="13"/>
      <c r="C316" s="13"/>
      <c r="D316" s="13"/>
      <c r="E316" s="13"/>
      <c r="F316" s="13"/>
      <c r="G316" s="14"/>
      <c r="H316" s="13"/>
      <c r="I316" s="13"/>
      <c r="J316" s="13"/>
      <c r="K316" s="14"/>
      <c r="L316" s="15"/>
      <c r="M316" s="16" t="str">
        <f t="shared" si="8"/>
        <v/>
      </c>
      <c r="N316" s="17" t="str">
        <f t="shared" ca="1" si="9"/>
        <v/>
      </c>
      <c r="O316" s="18" t="str">
        <f ca="1">IF(B316="","",IF(H316="Concluído","CONCLUÍDA",IF(H316="Cancelado","CANCELADA",IF(G316="","SEM PRAZO",IF(G316&lt;TODAY(),"ATRASADA",IF(G316&lt;=TODAY()+CONFIG!$B$2,"VENCE EM BREVE","NO PRAZO"))))))</f>
        <v/>
      </c>
      <c r="P316" s="13"/>
      <c r="Q316" s="13"/>
      <c r="R316" s="13"/>
    </row>
    <row r="317" spans="1:18">
      <c r="A317" s="12" t="s">
        <v>376</v>
      </c>
      <c r="B317" s="13"/>
      <c r="C317" s="13"/>
      <c r="D317" s="13"/>
      <c r="E317" s="13"/>
      <c r="F317" s="13"/>
      <c r="G317" s="14"/>
      <c r="H317" s="13"/>
      <c r="I317" s="13"/>
      <c r="J317" s="13"/>
      <c r="K317" s="14"/>
      <c r="L317" s="15"/>
      <c r="M317" s="16" t="str">
        <f t="shared" si="8"/>
        <v/>
      </c>
      <c r="N317" s="17" t="str">
        <f t="shared" ca="1" si="9"/>
        <v/>
      </c>
      <c r="O317" s="18" t="str">
        <f ca="1">IF(B317="","",IF(H317="Concluído","CONCLUÍDA",IF(H317="Cancelado","CANCELADA",IF(G317="","SEM PRAZO",IF(G317&lt;TODAY(),"ATRASADA",IF(G317&lt;=TODAY()+CONFIG!$B$2,"VENCE EM BREVE","NO PRAZO"))))))</f>
        <v/>
      </c>
      <c r="P317" s="13"/>
      <c r="Q317" s="13"/>
      <c r="R317" s="13"/>
    </row>
    <row r="318" spans="1:18">
      <c r="A318" s="12" t="s">
        <v>377</v>
      </c>
      <c r="B318" s="13"/>
      <c r="C318" s="13"/>
      <c r="D318" s="13"/>
      <c r="E318" s="13"/>
      <c r="F318" s="13"/>
      <c r="G318" s="14"/>
      <c r="H318" s="13"/>
      <c r="I318" s="13"/>
      <c r="J318" s="13"/>
      <c r="K318" s="14"/>
      <c r="L318" s="15"/>
      <c r="M318" s="16" t="str">
        <f t="shared" si="8"/>
        <v/>
      </c>
      <c r="N318" s="17" t="str">
        <f t="shared" ca="1" si="9"/>
        <v/>
      </c>
      <c r="O318" s="18" t="str">
        <f ca="1">IF(B318="","",IF(H318="Concluído","CONCLUÍDA",IF(H318="Cancelado","CANCELADA",IF(G318="","SEM PRAZO",IF(G318&lt;TODAY(),"ATRASADA",IF(G318&lt;=TODAY()+CONFIG!$B$2,"VENCE EM BREVE","NO PRAZO"))))))</f>
        <v/>
      </c>
      <c r="P318" s="13"/>
      <c r="Q318" s="13"/>
      <c r="R318" s="13"/>
    </row>
    <row r="319" spans="1:18">
      <c r="A319" s="12" t="s">
        <v>378</v>
      </c>
      <c r="B319" s="13"/>
      <c r="C319" s="13"/>
      <c r="D319" s="13"/>
      <c r="E319" s="13"/>
      <c r="F319" s="13"/>
      <c r="G319" s="14"/>
      <c r="H319" s="13"/>
      <c r="I319" s="13"/>
      <c r="J319" s="13"/>
      <c r="K319" s="14"/>
      <c r="L319" s="15"/>
      <c r="M319" s="16" t="str">
        <f t="shared" si="8"/>
        <v/>
      </c>
      <c r="N319" s="17" t="str">
        <f t="shared" ca="1" si="9"/>
        <v/>
      </c>
      <c r="O319" s="18" t="str">
        <f ca="1">IF(B319="","",IF(H319="Concluído","CONCLUÍDA",IF(H319="Cancelado","CANCELADA",IF(G319="","SEM PRAZO",IF(G319&lt;TODAY(),"ATRASADA",IF(G319&lt;=TODAY()+CONFIG!$B$2,"VENCE EM BREVE","NO PRAZO"))))))</f>
        <v/>
      </c>
      <c r="P319" s="13"/>
      <c r="Q319" s="13"/>
      <c r="R319" s="13"/>
    </row>
    <row r="320" spans="1:18">
      <c r="A320" s="12" t="s">
        <v>379</v>
      </c>
      <c r="B320" s="13"/>
      <c r="C320" s="13"/>
      <c r="D320" s="13"/>
      <c r="E320" s="13"/>
      <c r="F320" s="13"/>
      <c r="G320" s="14"/>
      <c r="H320" s="13"/>
      <c r="I320" s="13"/>
      <c r="J320" s="13"/>
      <c r="K320" s="14"/>
      <c r="L320" s="15"/>
      <c r="M320" s="16" t="str">
        <f t="shared" si="8"/>
        <v/>
      </c>
      <c r="N320" s="17" t="str">
        <f t="shared" ca="1" si="9"/>
        <v/>
      </c>
      <c r="O320" s="18" t="str">
        <f ca="1">IF(B320="","",IF(H320="Concluído","CONCLUÍDA",IF(H320="Cancelado","CANCELADA",IF(G320="","SEM PRAZO",IF(G320&lt;TODAY(),"ATRASADA",IF(G320&lt;=TODAY()+CONFIG!$B$2,"VENCE EM BREVE","NO PRAZO"))))))</f>
        <v/>
      </c>
      <c r="P320" s="13"/>
      <c r="Q320" s="13"/>
      <c r="R320" s="13"/>
    </row>
    <row r="321" spans="1:18">
      <c r="A321" s="12" t="s">
        <v>380</v>
      </c>
      <c r="B321" s="13"/>
      <c r="C321" s="13"/>
      <c r="D321" s="13"/>
      <c r="E321" s="13"/>
      <c r="F321" s="13"/>
      <c r="G321" s="14"/>
      <c r="H321" s="13"/>
      <c r="I321" s="13"/>
      <c r="J321" s="13"/>
      <c r="K321" s="14"/>
      <c r="L321" s="15"/>
      <c r="M321" s="16" t="str">
        <f t="shared" si="8"/>
        <v/>
      </c>
      <c r="N321" s="17" t="str">
        <f t="shared" ca="1" si="9"/>
        <v/>
      </c>
      <c r="O321" s="18" t="str">
        <f ca="1">IF(B321="","",IF(H321="Concluído","CONCLUÍDA",IF(H321="Cancelado","CANCELADA",IF(G321="","SEM PRAZO",IF(G321&lt;TODAY(),"ATRASADA",IF(G321&lt;=TODAY()+CONFIG!$B$2,"VENCE EM BREVE","NO PRAZO"))))))</f>
        <v/>
      </c>
      <c r="P321" s="13"/>
      <c r="Q321" s="13"/>
      <c r="R321" s="13"/>
    </row>
    <row r="322" spans="1:18">
      <c r="A322" s="12" t="s">
        <v>381</v>
      </c>
      <c r="B322" s="13"/>
      <c r="C322" s="13"/>
      <c r="D322" s="13"/>
      <c r="E322" s="13"/>
      <c r="F322" s="13"/>
      <c r="G322" s="14"/>
      <c r="H322" s="13"/>
      <c r="I322" s="13"/>
      <c r="J322" s="13"/>
      <c r="K322" s="14"/>
      <c r="L322" s="15"/>
      <c r="M322" s="16" t="str">
        <f t="shared" si="8"/>
        <v/>
      </c>
      <c r="N322" s="17" t="str">
        <f t="shared" ca="1" si="9"/>
        <v/>
      </c>
      <c r="O322" s="18" t="str">
        <f ca="1">IF(B322="","",IF(H322="Concluído","CONCLUÍDA",IF(H322="Cancelado","CANCELADA",IF(G322="","SEM PRAZO",IF(G322&lt;TODAY(),"ATRASADA",IF(G322&lt;=TODAY()+CONFIG!$B$2,"VENCE EM BREVE","NO PRAZO"))))))</f>
        <v/>
      </c>
      <c r="P322" s="13"/>
      <c r="Q322" s="13"/>
      <c r="R322" s="13"/>
    </row>
    <row r="323" spans="1:18">
      <c r="A323" s="12" t="s">
        <v>382</v>
      </c>
      <c r="B323" s="13"/>
      <c r="C323" s="13"/>
      <c r="D323" s="13"/>
      <c r="E323" s="13"/>
      <c r="F323" s="13"/>
      <c r="G323" s="14"/>
      <c r="H323" s="13"/>
      <c r="I323" s="13"/>
      <c r="J323" s="13"/>
      <c r="K323" s="14"/>
      <c r="L323" s="15"/>
      <c r="M323" s="16" t="str">
        <f t="shared" si="8"/>
        <v/>
      </c>
      <c r="N323" s="17" t="str">
        <f t="shared" ca="1" si="9"/>
        <v/>
      </c>
      <c r="O323" s="18" t="str">
        <f ca="1">IF(B323="","",IF(H323="Concluído","CONCLUÍDA",IF(H323="Cancelado","CANCELADA",IF(G323="","SEM PRAZO",IF(G323&lt;TODAY(),"ATRASADA",IF(G323&lt;=TODAY()+CONFIG!$B$2,"VENCE EM BREVE","NO PRAZO"))))))</f>
        <v/>
      </c>
      <c r="P323" s="13"/>
      <c r="Q323" s="13"/>
      <c r="R323" s="13"/>
    </row>
    <row r="324" spans="1:18">
      <c r="A324" s="12" t="s">
        <v>383</v>
      </c>
      <c r="B324" s="13"/>
      <c r="C324" s="13"/>
      <c r="D324" s="13"/>
      <c r="E324" s="13"/>
      <c r="F324" s="13"/>
      <c r="G324" s="14"/>
      <c r="H324" s="13"/>
      <c r="I324" s="13"/>
      <c r="J324" s="13"/>
      <c r="K324" s="14"/>
      <c r="L324" s="15"/>
      <c r="M324" s="16" t="str">
        <f t="shared" si="8"/>
        <v/>
      </c>
      <c r="N324" s="17" t="str">
        <f t="shared" ca="1" si="9"/>
        <v/>
      </c>
      <c r="O324" s="18" t="str">
        <f ca="1">IF(B324="","",IF(H324="Concluído","CONCLUÍDA",IF(H324="Cancelado","CANCELADA",IF(G324="","SEM PRAZO",IF(G324&lt;TODAY(),"ATRASADA",IF(G324&lt;=TODAY()+CONFIG!$B$2,"VENCE EM BREVE","NO PRAZO"))))))</f>
        <v/>
      </c>
      <c r="P324" s="13"/>
      <c r="Q324" s="13"/>
      <c r="R324" s="13"/>
    </row>
    <row r="325" spans="1:18">
      <c r="A325" s="12" t="s">
        <v>384</v>
      </c>
      <c r="B325" s="13"/>
      <c r="C325" s="13"/>
      <c r="D325" s="13"/>
      <c r="E325" s="13"/>
      <c r="F325" s="13"/>
      <c r="G325" s="14"/>
      <c r="H325" s="13"/>
      <c r="I325" s="13"/>
      <c r="J325" s="13"/>
      <c r="K325" s="14"/>
      <c r="L325" s="15"/>
      <c r="M325" s="16" t="str">
        <f t="shared" si="8"/>
        <v/>
      </c>
      <c r="N325" s="17" t="str">
        <f t="shared" ca="1" si="9"/>
        <v/>
      </c>
      <c r="O325" s="18" t="str">
        <f ca="1">IF(B325="","",IF(H325="Concluído","CONCLUÍDA",IF(H325="Cancelado","CANCELADA",IF(G325="","SEM PRAZO",IF(G325&lt;TODAY(),"ATRASADA",IF(G325&lt;=TODAY()+CONFIG!$B$2,"VENCE EM BREVE","NO PRAZO"))))))</f>
        <v/>
      </c>
      <c r="P325" s="13"/>
      <c r="Q325" s="13"/>
      <c r="R325" s="13"/>
    </row>
    <row r="326" spans="1:18">
      <c r="A326" s="12" t="s">
        <v>385</v>
      </c>
      <c r="B326" s="13"/>
      <c r="C326" s="13"/>
      <c r="D326" s="13"/>
      <c r="E326" s="13"/>
      <c r="F326" s="13"/>
      <c r="G326" s="14"/>
      <c r="H326" s="13"/>
      <c r="I326" s="13"/>
      <c r="J326" s="13"/>
      <c r="K326" s="14"/>
      <c r="L326" s="15"/>
      <c r="M326" s="16" t="str">
        <f t="shared" ref="M326:M389" si="10">IF(OR(B326="",G326="",H326&lt;&gt;"Concluído",I326="",I326="Não recorrente",I326="Conforme contrato"),"",IF(I326="Diária",G326+1,IF(I326="Semanal",G326+7,IF(I326="Quinzenal",G326+15,IF(I326="Mensal",EDATE(G326,1),IF(I326="Bimestral",EDATE(G326,2),IF(I326="Trimestral",EDATE(G326,3),IF(I326="Semestral",EDATE(G326,6),IF(I326="Anual",EDATE(G326,12),"")))))))))</f>
        <v/>
      </c>
      <c r="N326" s="17" t="str">
        <f t="shared" ref="N326:N389" ca="1" si="11">IF(OR(B326="",G326="",H326="Concluído",H326="Cancelado"),"",G326-TODAY())</f>
        <v/>
      </c>
      <c r="O326" s="18" t="str">
        <f ca="1">IF(B326="","",IF(H326="Concluído","CONCLUÍDA",IF(H326="Cancelado","CANCELADA",IF(G326="","SEM PRAZO",IF(G326&lt;TODAY(),"ATRASADA",IF(G326&lt;=TODAY()+CONFIG!$B$2,"VENCE EM BREVE","NO PRAZO"))))))</f>
        <v/>
      </c>
      <c r="P326" s="13"/>
      <c r="Q326" s="13"/>
      <c r="R326" s="13"/>
    </row>
    <row r="327" spans="1:18">
      <c r="A327" s="12" t="s">
        <v>386</v>
      </c>
      <c r="B327" s="13"/>
      <c r="C327" s="13"/>
      <c r="D327" s="13"/>
      <c r="E327" s="13"/>
      <c r="F327" s="13"/>
      <c r="G327" s="14"/>
      <c r="H327" s="13"/>
      <c r="I327" s="13"/>
      <c r="J327" s="13"/>
      <c r="K327" s="14"/>
      <c r="L327" s="15"/>
      <c r="M327" s="16" t="str">
        <f t="shared" si="10"/>
        <v/>
      </c>
      <c r="N327" s="17" t="str">
        <f t="shared" ca="1" si="11"/>
        <v/>
      </c>
      <c r="O327" s="18" t="str">
        <f ca="1">IF(B327="","",IF(H327="Concluído","CONCLUÍDA",IF(H327="Cancelado","CANCELADA",IF(G327="","SEM PRAZO",IF(G327&lt;TODAY(),"ATRASADA",IF(G327&lt;=TODAY()+CONFIG!$B$2,"VENCE EM BREVE","NO PRAZO"))))))</f>
        <v/>
      </c>
      <c r="P327" s="13"/>
      <c r="Q327" s="13"/>
      <c r="R327" s="13"/>
    </row>
    <row r="328" spans="1:18">
      <c r="A328" s="12" t="s">
        <v>387</v>
      </c>
      <c r="B328" s="13"/>
      <c r="C328" s="13"/>
      <c r="D328" s="13"/>
      <c r="E328" s="13"/>
      <c r="F328" s="13"/>
      <c r="G328" s="14"/>
      <c r="H328" s="13"/>
      <c r="I328" s="13"/>
      <c r="J328" s="13"/>
      <c r="K328" s="14"/>
      <c r="L328" s="15"/>
      <c r="M328" s="16" t="str">
        <f t="shared" si="10"/>
        <v/>
      </c>
      <c r="N328" s="17" t="str">
        <f t="shared" ca="1" si="11"/>
        <v/>
      </c>
      <c r="O328" s="18" t="str">
        <f ca="1">IF(B328="","",IF(H328="Concluído","CONCLUÍDA",IF(H328="Cancelado","CANCELADA",IF(G328="","SEM PRAZO",IF(G328&lt;TODAY(),"ATRASADA",IF(G328&lt;=TODAY()+CONFIG!$B$2,"VENCE EM BREVE","NO PRAZO"))))))</f>
        <v/>
      </c>
      <c r="P328" s="13"/>
      <c r="Q328" s="13"/>
      <c r="R328" s="13"/>
    </row>
    <row r="329" spans="1:18">
      <c r="A329" s="12" t="s">
        <v>388</v>
      </c>
      <c r="B329" s="13"/>
      <c r="C329" s="13"/>
      <c r="D329" s="13"/>
      <c r="E329" s="13"/>
      <c r="F329" s="13"/>
      <c r="G329" s="14"/>
      <c r="H329" s="13"/>
      <c r="I329" s="13"/>
      <c r="J329" s="13"/>
      <c r="K329" s="14"/>
      <c r="L329" s="15"/>
      <c r="M329" s="16" t="str">
        <f t="shared" si="10"/>
        <v/>
      </c>
      <c r="N329" s="17" t="str">
        <f t="shared" ca="1" si="11"/>
        <v/>
      </c>
      <c r="O329" s="18" t="str">
        <f ca="1">IF(B329="","",IF(H329="Concluído","CONCLUÍDA",IF(H329="Cancelado","CANCELADA",IF(G329="","SEM PRAZO",IF(G329&lt;TODAY(),"ATRASADA",IF(G329&lt;=TODAY()+CONFIG!$B$2,"VENCE EM BREVE","NO PRAZO"))))))</f>
        <v/>
      </c>
      <c r="P329" s="13"/>
      <c r="Q329" s="13"/>
      <c r="R329" s="13"/>
    </row>
    <row r="330" spans="1:18">
      <c r="A330" s="12" t="s">
        <v>389</v>
      </c>
      <c r="B330" s="13"/>
      <c r="C330" s="13"/>
      <c r="D330" s="13"/>
      <c r="E330" s="13"/>
      <c r="F330" s="13"/>
      <c r="G330" s="14"/>
      <c r="H330" s="13"/>
      <c r="I330" s="13"/>
      <c r="J330" s="13"/>
      <c r="K330" s="14"/>
      <c r="L330" s="15"/>
      <c r="M330" s="16" t="str">
        <f t="shared" si="10"/>
        <v/>
      </c>
      <c r="N330" s="17" t="str">
        <f t="shared" ca="1" si="11"/>
        <v/>
      </c>
      <c r="O330" s="18" t="str">
        <f ca="1">IF(B330="","",IF(H330="Concluído","CONCLUÍDA",IF(H330="Cancelado","CANCELADA",IF(G330="","SEM PRAZO",IF(G330&lt;TODAY(),"ATRASADA",IF(G330&lt;=TODAY()+CONFIG!$B$2,"VENCE EM BREVE","NO PRAZO"))))))</f>
        <v/>
      </c>
      <c r="P330" s="13"/>
      <c r="Q330" s="13"/>
      <c r="R330" s="13"/>
    </row>
    <row r="331" spans="1:18">
      <c r="A331" s="12" t="s">
        <v>390</v>
      </c>
      <c r="B331" s="13"/>
      <c r="C331" s="13"/>
      <c r="D331" s="13"/>
      <c r="E331" s="13"/>
      <c r="F331" s="13"/>
      <c r="G331" s="14"/>
      <c r="H331" s="13"/>
      <c r="I331" s="13"/>
      <c r="J331" s="13"/>
      <c r="K331" s="14"/>
      <c r="L331" s="15"/>
      <c r="M331" s="16" t="str">
        <f t="shared" si="10"/>
        <v/>
      </c>
      <c r="N331" s="17" t="str">
        <f t="shared" ca="1" si="11"/>
        <v/>
      </c>
      <c r="O331" s="18" t="str">
        <f ca="1">IF(B331="","",IF(H331="Concluído","CONCLUÍDA",IF(H331="Cancelado","CANCELADA",IF(G331="","SEM PRAZO",IF(G331&lt;TODAY(),"ATRASADA",IF(G331&lt;=TODAY()+CONFIG!$B$2,"VENCE EM BREVE","NO PRAZO"))))))</f>
        <v/>
      </c>
      <c r="P331" s="13"/>
      <c r="Q331" s="13"/>
      <c r="R331" s="13"/>
    </row>
    <row r="332" spans="1:18">
      <c r="A332" s="12" t="s">
        <v>391</v>
      </c>
      <c r="B332" s="13"/>
      <c r="C332" s="13"/>
      <c r="D332" s="13"/>
      <c r="E332" s="13"/>
      <c r="F332" s="13"/>
      <c r="G332" s="14"/>
      <c r="H332" s="13"/>
      <c r="I332" s="13"/>
      <c r="J332" s="13"/>
      <c r="K332" s="14"/>
      <c r="L332" s="15"/>
      <c r="M332" s="16" t="str">
        <f t="shared" si="10"/>
        <v/>
      </c>
      <c r="N332" s="17" t="str">
        <f t="shared" ca="1" si="11"/>
        <v/>
      </c>
      <c r="O332" s="18" t="str">
        <f ca="1">IF(B332="","",IF(H332="Concluído","CONCLUÍDA",IF(H332="Cancelado","CANCELADA",IF(G332="","SEM PRAZO",IF(G332&lt;TODAY(),"ATRASADA",IF(G332&lt;=TODAY()+CONFIG!$B$2,"VENCE EM BREVE","NO PRAZO"))))))</f>
        <v/>
      </c>
      <c r="P332" s="13"/>
      <c r="Q332" s="13"/>
      <c r="R332" s="13"/>
    </row>
    <row r="333" spans="1:18">
      <c r="A333" s="12" t="s">
        <v>392</v>
      </c>
      <c r="B333" s="13"/>
      <c r="C333" s="13"/>
      <c r="D333" s="13"/>
      <c r="E333" s="13"/>
      <c r="F333" s="13"/>
      <c r="G333" s="14"/>
      <c r="H333" s="13"/>
      <c r="I333" s="13"/>
      <c r="J333" s="13"/>
      <c r="K333" s="14"/>
      <c r="L333" s="15"/>
      <c r="M333" s="16" t="str">
        <f t="shared" si="10"/>
        <v/>
      </c>
      <c r="N333" s="17" t="str">
        <f t="shared" ca="1" si="11"/>
        <v/>
      </c>
      <c r="O333" s="18" t="str">
        <f ca="1">IF(B333="","",IF(H333="Concluído","CONCLUÍDA",IF(H333="Cancelado","CANCELADA",IF(G333="","SEM PRAZO",IF(G333&lt;TODAY(),"ATRASADA",IF(G333&lt;=TODAY()+CONFIG!$B$2,"VENCE EM BREVE","NO PRAZO"))))))</f>
        <v/>
      </c>
      <c r="P333" s="13"/>
      <c r="Q333" s="13"/>
      <c r="R333" s="13"/>
    </row>
    <row r="334" spans="1:18">
      <c r="A334" s="12" t="s">
        <v>393</v>
      </c>
      <c r="B334" s="13"/>
      <c r="C334" s="13"/>
      <c r="D334" s="13"/>
      <c r="E334" s="13"/>
      <c r="F334" s="13"/>
      <c r="G334" s="14"/>
      <c r="H334" s="13"/>
      <c r="I334" s="13"/>
      <c r="J334" s="13"/>
      <c r="K334" s="14"/>
      <c r="L334" s="15"/>
      <c r="M334" s="16" t="str">
        <f t="shared" si="10"/>
        <v/>
      </c>
      <c r="N334" s="17" t="str">
        <f t="shared" ca="1" si="11"/>
        <v/>
      </c>
      <c r="O334" s="18" t="str">
        <f ca="1">IF(B334="","",IF(H334="Concluído","CONCLUÍDA",IF(H334="Cancelado","CANCELADA",IF(G334="","SEM PRAZO",IF(G334&lt;TODAY(),"ATRASADA",IF(G334&lt;=TODAY()+CONFIG!$B$2,"VENCE EM BREVE","NO PRAZO"))))))</f>
        <v/>
      </c>
      <c r="P334" s="13"/>
      <c r="Q334" s="13"/>
      <c r="R334" s="13"/>
    </row>
    <row r="335" spans="1:18">
      <c r="A335" s="12" t="s">
        <v>394</v>
      </c>
      <c r="B335" s="13"/>
      <c r="C335" s="13"/>
      <c r="D335" s="13"/>
      <c r="E335" s="13"/>
      <c r="F335" s="13"/>
      <c r="G335" s="14"/>
      <c r="H335" s="13"/>
      <c r="I335" s="13"/>
      <c r="J335" s="13"/>
      <c r="K335" s="14"/>
      <c r="L335" s="15"/>
      <c r="M335" s="16" t="str">
        <f t="shared" si="10"/>
        <v/>
      </c>
      <c r="N335" s="17" t="str">
        <f t="shared" ca="1" si="11"/>
        <v/>
      </c>
      <c r="O335" s="18" t="str">
        <f ca="1">IF(B335="","",IF(H335="Concluído","CONCLUÍDA",IF(H335="Cancelado","CANCELADA",IF(G335="","SEM PRAZO",IF(G335&lt;TODAY(),"ATRASADA",IF(G335&lt;=TODAY()+CONFIG!$B$2,"VENCE EM BREVE","NO PRAZO"))))))</f>
        <v/>
      </c>
      <c r="P335" s="13"/>
      <c r="Q335" s="13"/>
      <c r="R335" s="13"/>
    </row>
    <row r="336" spans="1:18">
      <c r="A336" s="12" t="s">
        <v>395</v>
      </c>
      <c r="B336" s="13"/>
      <c r="C336" s="13"/>
      <c r="D336" s="13"/>
      <c r="E336" s="13"/>
      <c r="F336" s="13"/>
      <c r="G336" s="14"/>
      <c r="H336" s="13"/>
      <c r="I336" s="13"/>
      <c r="J336" s="13"/>
      <c r="K336" s="14"/>
      <c r="L336" s="15"/>
      <c r="M336" s="16" t="str">
        <f t="shared" si="10"/>
        <v/>
      </c>
      <c r="N336" s="17" t="str">
        <f t="shared" ca="1" si="11"/>
        <v/>
      </c>
      <c r="O336" s="18" t="str">
        <f ca="1">IF(B336="","",IF(H336="Concluído","CONCLUÍDA",IF(H336="Cancelado","CANCELADA",IF(G336="","SEM PRAZO",IF(G336&lt;TODAY(),"ATRASADA",IF(G336&lt;=TODAY()+CONFIG!$B$2,"VENCE EM BREVE","NO PRAZO"))))))</f>
        <v/>
      </c>
      <c r="P336" s="13"/>
      <c r="Q336" s="13"/>
      <c r="R336" s="13"/>
    </row>
    <row r="337" spans="1:18">
      <c r="A337" s="12" t="s">
        <v>396</v>
      </c>
      <c r="B337" s="13"/>
      <c r="C337" s="13"/>
      <c r="D337" s="13"/>
      <c r="E337" s="13"/>
      <c r="F337" s="13"/>
      <c r="G337" s="14"/>
      <c r="H337" s="13"/>
      <c r="I337" s="13"/>
      <c r="J337" s="13"/>
      <c r="K337" s="14"/>
      <c r="L337" s="15"/>
      <c r="M337" s="16" t="str">
        <f t="shared" si="10"/>
        <v/>
      </c>
      <c r="N337" s="17" t="str">
        <f t="shared" ca="1" si="11"/>
        <v/>
      </c>
      <c r="O337" s="18" t="str">
        <f ca="1">IF(B337="","",IF(H337="Concluído","CONCLUÍDA",IF(H337="Cancelado","CANCELADA",IF(G337="","SEM PRAZO",IF(G337&lt;TODAY(),"ATRASADA",IF(G337&lt;=TODAY()+CONFIG!$B$2,"VENCE EM BREVE","NO PRAZO"))))))</f>
        <v/>
      </c>
      <c r="P337" s="13"/>
      <c r="Q337" s="13"/>
      <c r="R337" s="13"/>
    </row>
    <row r="338" spans="1:18">
      <c r="A338" s="12" t="s">
        <v>397</v>
      </c>
      <c r="B338" s="13"/>
      <c r="C338" s="13"/>
      <c r="D338" s="13"/>
      <c r="E338" s="13"/>
      <c r="F338" s="13"/>
      <c r="G338" s="14"/>
      <c r="H338" s="13"/>
      <c r="I338" s="13"/>
      <c r="J338" s="13"/>
      <c r="K338" s="14"/>
      <c r="L338" s="15"/>
      <c r="M338" s="16" t="str">
        <f t="shared" si="10"/>
        <v/>
      </c>
      <c r="N338" s="17" t="str">
        <f t="shared" ca="1" si="11"/>
        <v/>
      </c>
      <c r="O338" s="18" t="str">
        <f ca="1">IF(B338="","",IF(H338="Concluído","CONCLUÍDA",IF(H338="Cancelado","CANCELADA",IF(G338="","SEM PRAZO",IF(G338&lt;TODAY(),"ATRASADA",IF(G338&lt;=TODAY()+CONFIG!$B$2,"VENCE EM BREVE","NO PRAZO"))))))</f>
        <v/>
      </c>
      <c r="P338" s="13"/>
      <c r="Q338" s="13"/>
      <c r="R338" s="13"/>
    </row>
    <row r="339" spans="1:18">
      <c r="A339" s="12" t="s">
        <v>398</v>
      </c>
      <c r="B339" s="13"/>
      <c r="C339" s="13"/>
      <c r="D339" s="13"/>
      <c r="E339" s="13"/>
      <c r="F339" s="13"/>
      <c r="G339" s="14"/>
      <c r="H339" s="13"/>
      <c r="I339" s="13"/>
      <c r="J339" s="13"/>
      <c r="K339" s="14"/>
      <c r="L339" s="15"/>
      <c r="M339" s="16" t="str">
        <f t="shared" si="10"/>
        <v/>
      </c>
      <c r="N339" s="17" t="str">
        <f t="shared" ca="1" si="11"/>
        <v/>
      </c>
      <c r="O339" s="18" t="str">
        <f ca="1">IF(B339="","",IF(H339="Concluído","CONCLUÍDA",IF(H339="Cancelado","CANCELADA",IF(G339="","SEM PRAZO",IF(G339&lt;TODAY(),"ATRASADA",IF(G339&lt;=TODAY()+CONFIG!$B$2,"VENCE EM BREVE","NO PRAZO"))))))</f>
        <v/>
      </c>
      <c r="P339" s="13"/>
      <c r="Q339" s="13"/>
      <c r="R339" s="13"/>
    </row>
    <row r="340" spans="1:18">
      <c r="A340" s="12" t="s">
        <v>399</v>
      </c>
      <c r="B340" s="13"/>
      <c r="C340" s="13"/>
      <c r="D340" s="13"/>
      <c r="E340" s="13"/>
      <c r="F340" s="13"/>
      <c r="G340" s="14"/>
      <c r="H340" s="13"/>
      <c r="I340" s="13"/>
      <c r="J340" s="13"/>
      <c r="K340" s="14"/>
      <c r="L340" s="15"/>
      <c r="M340" s="16" t="str">
        <f t="shared" si="10"/>
        <v/>
      </c>
      <c r="N340" s="17" t="str">
        <f t="shared" ca="1" si="11"/>
        <v/>
      </c>
      <c r="O340" s="18" t="str">
        <f ca="1">IF(B340="","",IF(H340="Concluído","CONCLUÍDA",IF(H340="Cancelado","CANCELADA",IF(G340="","SEM PRAZO",IF(G340&lt;TODAY(),"ATRASADA",IF(G340&lt;=TODAY()+CONFIG!$B$2,"VENCE EM BREVE","NO PRAZO"))))))</f>
        <v/>
      </c>
      <c r="P340" s="13"/>
      <c r="Q340" s="13"/>
      <c r="R340" s="13"/>
    </row>
    <row r="341" spans="1:18">
      <c r="A341" s="12" t="s">
        <v>400</v>
      </c>
      <c r="B341" s="13"/>
      <c r="C341" s="13"/>
      <c r="D341" s="13"/>
      <c r="E341" s="13"/>
      <c r="F341" s="13"/>
      <c r="G341" s="14"/>
      <c r="H341" s="13"/>
      <c r="I341" s="13"/>
      <c r="J341" s="13"/>
      <c r="K341" s="14"/>
      <c r="L341" s="15"/>
      <c r="M341" s="16" t="str">
        <f t="shared" si="10"/>
        <v/>
      </c>
      <c r="N341" s="17" t="str">
        <f t="shared" ca="1" si="11"/>
        <v/>
      </c>
      <c r="O341" s="18" t="str">
        <f ca="1">IF(B341="","",IF(H341="Concluído","CONCLUÍDA",IF(H341="Cancelado","CANCELADA",IF(G341="","SEM PRAZO",IF(G341&lt;TODAY(),"ATRASADA",IF(G341&lt;=TODAY()+CONFIG!$B$2,"VENCE EM BREVE","NO PRAZO"))))))</f>
        <v/>
      </c>
      <c r="P341" s="13"/>
      <c r="Q341" s="13"/>
      <c r="R341" s="13"/>
    </row>
    <row r="342" spans="1:18">
      <c r="A342" s="12" t="s">
        <v>401</v>
      </c>
      <c r="B342" s="13"/>
      <c r="C342" s="13"/>
      <c r="D342" s="13"/>
      <c r="E342" s="13"/>
      <c r="F342" s="13"/>
      <c r="G342" s="14"/>
      <c r="H342" s="13"/>
      <c r="I342" s="13"/>
      <c r="J342" s="13"/>
      <c r="K342" s="14"/>
      <c r="L342" s="15"/>
      <c r="M342" s="16" t="str">
        <f t="shared" si="10"/>
        <v/>
      </c>
      <c r="N342" s="17" t="str">
        <f t="shared" ca="1" si="11"/>
        <v/>
      </c>
      <c r="O342" s="18" t="str">
        <f ca="1">IF(B342="","",IF(H342="Concluído","CONCLUÍDA",IF(H342="Cancelado","CANCELADA",IF(G342="","SEM PRAZO",IF(G342&lt;TODAY(),"ATRASADA",IF(G342&lt;=TODAY()+CONFIG!$B$2,"VENCE EM BREVE","NO PRAZO"))))))</f>
        <v/>
      </c>
      <c r="P342" s="13"/>
      <c r="Q342" s="13"/>
      <c r="R342" s="13"/>
    </row>
    <row r="343" spans="1:18">
      <c r="A343" s="12" t="s">
        <v>402</v>
      </c>
      <c r="B343" s="13"/>
      <c r="C343" s="13"/>
      <c r="D343" s="13"/>
      <c r="E343" s="13"/>
      <c r="F343" s="13"/>
      <c r="G343" s="14"/>
      <c r="H343" s="13"/>
      <c r="I343" s="13"/>
      <c r="J343" s="13"/>
      <c r="K343" s="14"/>
      <c r="L343" s="15"/>
      <c r="M343" s="16" t="str">
        <f t="shared" si="10"/>
        <v/>
      </c>
      <c r="N343" s="17" t="str">
        <f t="shared" ca="1" si="11"/>
        <v/>
      </c>
      <c r="O343" s="18" t="str">
        <f ca="1">IF(B343="","",IF(H343="Concluído","CONCLUÍDA",IF(H343="Cancelado","CANCELADA",IF(G343="","SEM PRAZO",IF(G343&lt;TODAY(),"ATRASADA",IF(G343&lt;=TODAY()+CONFIG!$B$2,"VENCE EM BREVE","NO PRAZO"))))))</f>
        <v/>
      </c>
      <c r="P343" s="13"/>
      <c r="Q343" s="13"/>
      <c r="R343" s="13"/>
    </row>
    <row r="344" spans="1:18">
      <c r="A344" s="12" t="s">
        <v>403</v>
      </c>
      <c r="B344" s="13"/>
      <c r="C344" s="13"/>
      <c r="D344" s="13"/>
      <c r="E344" s="13"/>
      <c r="F344" s="13"/>
      <c r="G344" s="14"/>
      <c r="H344" s="13"/>
      <c r="I344" s="13"/>
      <c r="J344" s="13"/>
      <c r="K344" s="14"/>
      <c r="L344" s="15"/>
      <c r="M344" s="16" t="str">
        <f t="shared" si="10"/>
        <v/>
      </c>
      <c r="N344" s="17" t="str">
        <f t="shared" ca="1" si="11"/>
        <v/>
      </c>
      <c r="O344" s="18" t="str">
        <f ca="1">IF(B344="","",IF(H344="Concluído","CONCLUÍDA",IF(H344="Cancelado","CANCELADA",IF(G344="","SEM PRAZO",IF(G344&lt;TODAY(),"ATRASADA",IF(G344&lt;=TODAY()+CONFIG!$B$2,"VENCE EM BREVE","NO PRAZO"))))))</f>
        <v/>
      </c>
      <c r="P344" s="13"/>
      <c r="Q344" s="13"/>
      <c r="R344" s="13"/>
    </row>
    <row r="345" spans="1:18">
      <c r="A345" s="12" t="s">
        <v>404</v>
      </c>
      <c r="B345" s="13"/>
      <c r="C345" s="13"/>
      <c r="D345" s="13"/>
      <c r="E345" s="13"/>
      <c r="F345" s="13"/>
      <c r="G345" s="14"/>
      <c r="H345" s="13"/>
      <c r="I345" s="13"/>
      <c r="J345" s="13"/>
      <c r="K345" s="14"/>
      <c r="L345" s="15"/>
      <c r="M345" s="16" t="str">
        <f t="shared" si="10"/>
        <v/>
      </c>
      <c r="N345" s="17" t="str">
        <f t="shared" ca="1" si="11"/>
        <v/>
      </c>
      <c r="O345" s="18" t="str">
        <f ca="1">IF(B345="","",IF(H345="Concluído","CONCLUÍDA",IF(H345="Cancelado","CANCELADA",IF(G345="","SEM PRAZO",IF(G345&lt;TODAY(),"ATRASADA",IF(G345&lt;=TODAY()+CONFIG!$B$2,"VENCE EM BREVE","NO PRAZO"))))))</f>
        <v/>
      </c>
      <c r="P345" s="13"/>
      <c r="Q345" s="13"/>
      <c r="R345" s="13"/>
    </row>
    <row r="346" spans="1:18">
      <c r="A346" s="12" t="s">
        <v>405</v>
      </c>
      <c r="B346" s="13"/>
      <c r="C346" s="13"/>
      <c r="D346" s="13"/>
      <c r="E346" s="13"/>
      <c r="F346" s="13"/>
      <c r="G346" s="14"/>
      <c r="H346" s="13"/>
      <c r="I346" s="13"/>
      <c r="J346" s="13"/>
      <c r="K346" s="14"/>
      <c r="L346" s="15"/>
      <c r="M346" s="16" t="str">
        <f t="shared" si="10"/>
        <v/>
      </c>
      <c r="N346" s="17" t="str">
        <f t="shared" ca="1" si="11"/>
        <v/>
      </c>
      <c r="O346" s="18" t="str">
        <f ca="1">IF(B346="","",IF(H346="Concluído","CONCLUÍDA",IF(H346="Cancelado","CANCELADA",IF(G346="","SEM PRAZO",IF(G346&lt;TODAY(),"ATRASADA",IF(G346&lt;=TODAY()+CONFIG!$B$2,"VENCE EM BREVE","NO PRAZO"))))))</f>
        <v/>
      </c>
      <c r="P346" s="13"/>
      <c r="Q346" s="13"/>
      <c r="R346" s="13"/>
    </row>
    <row r="347" spans="1:18">
      <c r="A347" s="12" t="s">
        <v>406</v>
      </c>
      <c r="B347" s="13"/>
      <c r="C347" s="13"/>
      <c r="D347" s="13"/>
      <c r="E347" s="13"/>
      <c r="F347" s="13"/>
      <c r="G347" s="14"/>
      <c r="H347" s="13"/>
      <c r="I347" s="13"/>
      <c r="J347" s="13"/>
      <c r="K347" s="14"/>
      <c r="L347" s="15"/>
      <c r="M347" s="16" t="str">
        <f t="shared" si="10"/>
        <v/>
      </c>
      <c r="N347" s="17" t="str">
        <f t="shared" ca="1" si="11"/>
        <v/>
      </c>
      <c r="O347" s="18" t="str">
        <f ca="1">IF(B347="","",IF(H347="Concluído","CONCLUÍDA",IF(H347="Cancelado","CANCELADA",IF(G347="","SEM PRAZO",IF(G347&lt;TODAY(),"ATRASADA",IF(G347&lt;=TODAY()+CONFIG!$B$2,"VENCE EM BREVE","NO PRAZO"))))))</f>
        <v/>
      </c>
      <c r="P347" s="13"/>
      <c r="Q347" s="13"/>
      <c r="R347" s="13"/>
    </row>
    <row r="348" spans="1:18">
      <c r="A348" s="12" t="s">
        <v>407</v>
      </c>
      <c r="B348" s="13"/>
      <c r="C348" s="13"/>
      <c r="D348" s="13"/>
      <c r="E348" s="13"/>
      <c r="F348" s="13"/>
      <c r="G348" s="14"/>
      <c r="H348" s="13"/>
      <c r="I348" s="13"/>
      <c r="J348" s="13"/>
      <c r="K348" s="14"/>
      <c r="L348" s="15"/>
      <c r="M348" s="16" t="str">
        <f t="shared" si="10"/>
        <v/>
      </c>
      <c r="N348" s="17" t="str">
        <f t="shared" ca="1" si="11"/>
        <v/>
      </c>
      <c r="O348" s="18" t="str">
        <f ca="1">IF(B348="","",IF(H348="Concluído","CONCLUÍDA",IF(H348="Cancelado","CANCELADA",IF(G348="","SEM PRAZO",IF(G348&lt;TODAY(),"ATRASADA",IF(G348&lt;=TODAY()+CONFIG!$B$2,"VENCE EM BREVE","NO PRAZO"))))))</f>
        <v/>
      </c>
      <c r="P348" s="13"/>
      <c r="Q348" s="13"/>
      <c r="R348" s="13"/>
    </row>
    <row r="349" spans="1:18">
      <c r="A349" s="12" t="s">
        <v>408</v>
      </c>
      <c r="B349" s="13"/>
      <c r="C349" s="13"/>
      <c r="D349" s="13"/>
      <c r="E349" s="13"/>
      <c r="F349" s="13"/>
      <c r="G349" s="14"/>
      <c r="H349" s="13"/>
      <c r="I349" s="13"/>
      <c r="J349" s="13"/>
      <c r="K349" s="14"/>
      <c r="L349" s="15"/>
      <c r="M349" s="16" t="str">
        <f t="shared" si="10"/>
        <v/>
      </c>
      <c r="N349" s="17" t="str">
        <f t="shared" ca="1" si="11"/>
        <v/>
      </c>
      <c r="O349" s="18" t="str">
        <f ca="1">IF(B349="","",IF(H349="Concluído","CONCLUÍDA",IF(H349="Cancelado","CANCELADA",IF(G349="","SEM PRAZO",IF(G349&lt;TODAY(),"ATRASADA",IF(G349&lt;=TODAY()+CONFIG!$B$2,"VENCE EM BREVE","NO PRAZO"))))))</f>
        <v/>
      </c>
      <c r="P349" s="13"/>
      <c r="Q349" s="13"/>
      <c r="R349" s="13"/>
    </row>
    <row r="350" spans="1:18">
      <c r="A350" s="12" t="s">
        <v>409</v>
      </c>
      <c r="B350" s="13"/>
      <c r="C350" s="13"/>
      <c r="D350" s="13"/>
      <c r="E350" s="13"/>
      <c r="F350" s="13"/>
      <c r="G350" s="14"/>
      <c r="H350" s="13"/>
      <c r="I350" s="13"/>
      <c r="J350" s="13"/>
      <c r="K350" s="14"/>
      <c r="L350" s="15"/>
      <c r="M350" s="16" t="str">
        <f t="shared" si="10"/>
        <v/>
      </c>
      <c r="N350" s="17" t="str">
        <f t="shared" ca="1" si="11"/>
        <v/>
      </c>
      <c r="O350" s="18" t="str">
        <f ca="1">IF(B350="","",IF(H350="Concluído","CONCLUÍDA",IF(H350="Cancelado","CANCELADA",IF(G350="","SEM PRAZO",IF(G350&lt;TODAY(),"ATRASADA",IF(G350&lt;=TODAY()+CONFIG!$B$2,"VENCE EM BREVE","NO PRAZO"))))))</f>
        <v/>
      </c>
      <c r="P350" s="13"/>
      <c r="Q350" s="13"/>
      <c r="R350" s="13"/>
    </row>
    <row r="351" spans="1:18">
      <c r="A351" s="12" t="s">
        <v>410</v>
      </c>
      <c r="B351" s="13"/>
      <c r="C351" s="13"/>
      <c r="D351" s="13"/>
      <c r="E351" s="13"/>
      <c r="F351" s="13"/>
      <c r="G351" s="14"/>
      <c r="H351" s="13"/>
      <c r="I351" s="13"/>
      <c r="J351" s="13"/>
      <c r="K351" s="14"/>
      <c r="L351" s="15"/>
      <c r="M351" s="16" t="str">
        <f t="shared" si="10"/>
        <v/>
      </c>
      <c r="N351" s="17" t="str">
        <f t="shared" ca="1" si="11"/>
        <v/>
      </c>
      <c r="O351" s="18" t="str">
        <f ca="1">IF(B351="","",IF(H351="Concluído","CONCLUÍDA",IF(H351="Cancelado","CANCELADA",IF(G351="","SEM PRAZO",IF(G351&lt;TODAY(),"ATRASADA",IF(G351&lt;=TODAY()+CONFIG!$B$2,"VENCE EM BREVE","NO PRAZO"))))))</f>
        <v/>
      </c>
      <c r="P351" s="13"/>
      <c r="Q351" s="13"/>
      <c r="R351" s="13"/>
    </row>
    <row r="352" spans="1:18">
      <c r="A352" s="12" t="s">
        <v>411</v>
      </c>
      <c r="B352" s="13"/>
      <c r="C352" s="13"/>
      <c r="D352" s="13"/>
      <c r="E352" s="13"/>
      <c r="F352" s="13"/>
      <c r="G352" s="14"/>
      <c r="H352" s="13"/>
      <c r="I352" s="13"/>
      <c r="J352" s="13"/>
      <c r="K352" s="14"/>
      <c r="L352" s="15"/>
      <c r="M352" s="16" t="str">
        <f t="shared" si="10"/>
        <v/>
      </c>
      <c r="N352" s="17" t="str">
        <f t="shared" ca="1" si="11"/>
        <v/>
      </c>
      <c r="O352" s="18" t="str">
        <f ca="1">IF(B352="","",IF(H352="Concluído","CONCLUÍDA",IF(H352="Cancelado","CANCELADA",IF(G352="","SEM PRAZO",IF(G352&lt;TODAY(),"ATRASADA",IF(G352&lt;=TODAY()+CONFIG!$B$2,"VENCE EM BREVE","NO PRAZO"))))))</f>
        <v/>
      </c>
      <c r="P352" s="13"/>
      <c r="Q352" s="13"/>
      <c r="R352" s="13"/>
    </row>
    <row r="353" spans="1:18">
      <c r="A353" s="12" t="s">
        <v>412</v>
      </c>
      <c r="B353" s="13"/>
      <c r="C353" s="13"/>
      <c r="D353" s="13"/>
      <c r="E353" s="13"/>
      <c r="F353" s="13"/>
      <c r="G353" s="14"/>
      <c r="H353" s="13"/>
      <c r="I353" s="13"/>
      <c r="J353" s="13"/>
      <c r="K353" s="14"/>
      <c r="L353" s="15"/>
      <c r="M353" s="16" t="str">
        <f t="shared" si="10"/>
        <v/>
      </c>
      <c r="N353" s="17" t="str">
        <f t="shared" ca="1" si="11"/>
        <v/>
      </c>
      <c r="O353" s="18" t="str">
        <f ca="1">IF(B353="","",IF(H353="Concluído","CONCLUÍDA",IF(H353="Cancelado","CANCELADA",IF(G353="","SEM PRAZO",IF(G353&lt;TODAY(),"ATRASADA",IF(G353&lt;=TODAY()+CONFIG!$B$2,"VENCE EM BREVE","NO PRAZO"))))))</f>
        <v/>
      </c>
      <c r="P353" s="13"/>
      <c r="Q353" s="13"/>
      <c r="R353" s="13"/>
    </row>
    <row r="354" spans="1:18">
      <c r="A354" s="12" t="s">
        <v>413</v>
      </c>
      <c r="B354" s="13"/>
      <c r="C354" s="13"/>
      <c r="D354" s="13"/>
      <c r="E354" s="13"/>
      <c r="F354" s="13"/>
      <c r="G354" s="14"/>
      <c r="H354" s="13"/>
      <c r="I354" s="13"/>
      <c r="J354" s="13"/>
      <c r="K354" s="14"/>
      <c r="L354" s="15"/>
      <c r="M354" s="16" t="str">
        <f t="shared" si="10"/>
        <v/>
      </c>
      <c r="N354" s="17" t="str">
        <f t="shared" ca="1" si="11"/>
        <v/>
      </c>
      <c r="O354" s="18" t="str">
        <f ca="1">IF(B354="","",IF(H354="Concluído","CONCLUÍDA",IF(H354="Cancelado","CANCELADA",IF(G354="","SEM PRAZO",IF(G354&lt;TODAY(),"ATRASADA",IF(G354&lt;=TODAY()+CONFIG!$B$2,"VENCE EM BREVE","NO PRAZO"))))))</f>
        <v/>
      </c>
      <c r="P354" s="13"/>
      <c r="Q354" s="13"/>
      <c r="R354" s="13"/>
    </row>
    <row r="355" spans="1:18">
      <c r="A355" s="12" t="s">
        <v>414</v>
      </c>
      <c r="B355" s="13"/>
      <c r="C355" s="13"/>
      <c r="D355" s="13"/>
      <c r="E355" s="13"/>
      <c r="F355" s="13"/>
      <c r="G355" s="14"/>
      <c r="H355" s="13"/>
      <c r="I355" s="13"/>
      <c r="J355" s="13"/>
      <c r="K355" s="14"/>
      <c r="L355" s="15"/>
      <c r="M355" s="16" t="str">
        <f t="shared" si="10"/>
        <v/>
      </c>
      <c r="N355" s="17" t="str">
        <f t="shared" ca="1" si="11"/>
        <v/>
      </c>
      <c r="O355" s="18" t="str">
        <f ca="1">IF(B355="","",IF(H355="Concluído","CONCLUÍDA",IF(H355="Cancelado","CANCELADA",IF(G355="","SEM PRAZO",IF(G355&lt;TODAY(),"ATRASADA",IF(G355&lt;=TODAY()+CONFIG!$B$2,"VENCE EM BREVE","NO PRAZO"))))))</f>
        <v/>
      </c>
      <c r="P355" s="13"/>
      <c r="Q355" s="13"/>
      <c r="R355" s="13"/>
    </row>
    <row r="356" spans="1:18">
      <c r="A356" s="12" t="s">
        <v>415</v>
      </c>
      <c r="B356" s="13"/>
      <c r="C356" s="13"/>
      <c r="D356" s="13"/>
      <c r="E356" s="13"/>
      <c r="F356" s="13"/>
      <c r="G356" s="14"/>
      <c r="H356" s="13"/>
      <c r="I356" s="13"/>
      <c r="J356" s="13"/>
      <c r="K356" s="14"/>
      <c r="L356" s="15"/>
      <c r="M356" s="16" t="str">
        <f t="shared" si="10"/>
        <v/>
      </c>
      <c r="N356" s="17" t="str">
        <f t="shared" ca="1" si="11"/>
        <v/>
      </c>
      <c r="O356" s="18" t="str">
        <f ca="1">IF(B356="","",IF(H356="Concluído","CONCLUÍDA",IF(H356="Cancelado","CANCELADA",IF(G356="","SEM PRAZO",IF(G356&lt;TODAY(),"ATRASADA",IF(G356&lt;=TODAY()+CONFIG!$B$2,"VENCE EM BREVE","NO PRAZO"))))))</f>
        <v/>
      </c>
      <c r="P356" s="13"/>
      <c r="Q356" s="13"/>
      <c r="R356" s="13"/>
    </row>
    <row r="357" spans="1:18">
      <c r="A357" s="12" t="s">
        <v>416</v>
      </c>
      <c r="B357" s="13"/>
      <c r="C357" s="13"/>
      <c r="D357" s="13"/>
      <c r="E357" s="13"/>
      <c r="F357" s="13"/>
      <c r="G357" s="14"/>
      <c r="H357" s="13"/>
      <c r="I357" s="13"/>
      <c r="J357" s="13"/>
      <c r="K357" s="14"/>
      <c r="L357" s="15"/>
      <c r="M357" s="16" t="str">
        <f t="shared" si="10"/>
        <v/>
      </c>
      <c r="N357" s="17" t="str">
        <f t="shared" ca="1" si="11"/>
        <v/>
      </c>
      <c r="O357" s="18" t="str">
        <f ca="1">IF(B357="","",IF(H357="Concluído","CONCLUÍDA",IF(H357="Cancelado","CANCELADA",IF(G357="","SEM PRAZO",IF(G357&lt;TODAY(),"ATRASADA",IF(G357&lt;=TODAY()+CONFIG!$B$2,"VENCE EM BREVE","NO PRAZO"))))))</f>
        <v/>
      </c>
      <c r="P357" s="13"/>
      <c r="Q357" s="13"/>
      <c r="R357" s="13"/>
    </row>
    <row r="358" spans="1:18">
      <c r="A358" s="12" t="s">
        <v>417</v>
      </c>
      <c r="B358" s="13"/>
      <c r="C358" s="13"/>
      <c r="D358" s="13"/>
      <c r="E358" s="13"/>
      <c r="F358" s="13"/>
      <c r="G358" s="14"/>
      <c r="H358" s="13"/>
      <c r="I358" s="13"/>
      <c r="J358" s="13"/>
      <c r="K358" s="14"/>
      <c r="L358" s="15"/>
      <c r="M358" s="16" t="str">
        <f t="shared" si="10"/>
        <v/>
      </c>
      <c r="N358" s="17" t="str">
        <f t="shared" ca="1" si="11"/>
        <v/>
      </c>
      <c r="O358" s="18" t="str">
        <f ca="1">IF(B358="","",IF(H358="Concluído","CONCLUÍDA",IF(H358="Cancelado","CANCELADA",IF(G358="","SEM PRAZO",IF(G358&lt;TODAY(),"ATRASADA",IF(G358&lt;=TODAY()+CONFIG!$B$2,"VENCE EM BREVE","NO PRAZO"))))))</f>
        <v/>
      </c>
      <c r="P358" s="13"/>
      <c r="Q358" s="13"/>
      <c r="R358" s="13"/>
    </row>
    <row r="359" spans="1:18">
      <c r="A359" s="12" t="s">
        <v>418</v>
      </c>
      <c r="B359" s="13"/>
      <c r="C359" s="13"/>
      <c r="D359" s="13"/>
      <c r="E359" s="13"/>
      <c r="F359" s="13"/>
      <c r="G359" s="14"/>
      <c r="H359" s="13"/>
      <c r="I359" s="13"/>
      <c r="J359" s="13"/>
      <c r="K359" s="14"/>
      <c r="L359" s="15"/>
      <c r="M359" s="16" t="str">
        <f t="shared" si="10"/>
        <v/>
      </c>
      <c r="N359" s="17" t="str">
        <f t="shared" ca="1" si="11"/>
        <v/>
      </c>
      <c r="O359" s="18" t="str">
        <f ca="1">IF(B359="","",IF(H359="Concluído","CONCLUÍDA",IF(H359="Cancelado","CANCELADA",IF(G359="","SEM PRAZO",IF(G359&lt;TODAY(),"ATRASADA",IF(G359&lt;=TODAY()+CONFIG!$B$2,"VENCE EM BREVE","NO PRAZO"))))))</f>
        <v/>
      </c>
      <c r="P359" s="13"/>
      <c r="Q359" s="13"/>
      <c r="R359" s="13"/>
    </row>
    <row r="360" spans="1:18">
      <c r="A360" s="12" t="s">
        <v>419</v>
      </c>
      <c r="B360" s="13"/>
      <c r="C360" s="13"/>
      <c r="D360" s="13"/>
      <c r="E360" s="13"/>
      <c r="F360" s="13"/>
      <c r="G360" s="14"/>
      <c r="H360" s="13"/>
      <c r="I360" s="13"/>
      <c r="J360" s="13"/>
      <c r="K360" s="14"/>
      <c r="L360" s="15"/>
      <c r="M360" s="16" t="str">
        <f t="shared" si="10"/>
        <v/>
      </c>
      <c r="N360" s="17" t="str">
        <f t="shared" ca="1" si="11"/>
        <v/>
      </c>
      <c r="O360" s="18" t="str">
        <f ca="1">IF(B360="","",IF(H360="Concluído","CONCLUÍDA",IF(H360="Cancelado","CANCELADA",IF(G360="","SEM PRAZO",IF(G360&lt;TODAY(),"ATRASADA",IF(G360&lt;=TODAY()+CONFIG!$B$2,"VENCE EM BREVE","NO PRAZO"))))))</f>
        <v/>
      </c>
      <c r="P360" s="13"/>
      <c r="Q360" s="13"/>
      <c r="R360" s="13"/>
    </row>
    <row r="361" spans="1:18">
      <c r="A361" s="12" t="s">
        <v>420</v>
      </c>
      <c r="B361" s="13"/>
      <c r="C361" s="13"/>
      <c r="D361" s="13"/>
      <c r="E361" s="13"/>
      <c r="F361" s="13"/>
      <c r="G361" s="14"/>
      <c r="H361" s="13"/>
      <c r="I361" s="13"/>
      <c r="J361" s="13"/>
      <c r="K361" s="14"/>
      <c r="L361" s="15"/>
      <c r="M361" s="16" t="str">
        <f t="shared" si="10"/>
        <v/>
      </c>
      <c r="N361" s="17" t="str">
        <f t="shared" ca="1" si="11"/>
        <v/>
      </c>
      <c r="O361" s="18" t="str">
        <f ca="1">IF(B361="","",IF(H361="Concluído","CONCLUÍDA",IF(H361="Cancelado","CANCELADA",IF(G361="","SEM PRAZO",IF(G361&lt;TODAY(),"ATRASADA",IF(G361&lt;=TODAY()+CONFIG!$B$2,"VENCE EM BREVE","NO PRAZO"))))))</f>
        <v/>
      </c>
      <c r="P361" s="13"/>
      <c r="Q361" s="13"/>
      <c r="R361" s="13"/>
    </row>
    <row r="362" spans="1:18">
      <c r="A362" s="12" t="s">
        <v>421</v>
      </c>
      <c r="B362" s="13"/>
      <c r="C362" s="13"/>
      <c r="D362" s="13"/>
      <c r="E362" s="13"/>
      <c r="F362" s="13"/>
      <c r="G362" s="14"/>
      <c r="H362" s="13"/>
      <c r="I362" s="13"/>
      <c r="J362" s="13"/>
      <c r="K362" s="14"/>
      <c r="L362" s="15"/>
      <c r="M362" s="16" t="str">
        <f t="shared" si="10"/>
        <v/>
      </c>
      <c r="N362" s="17" t="str">
        <f t="shared" ca="1" si="11"/>
        <v/>
      </c>
      <c r="O362" s="18" t="str">
        <f ca="1">IF(B362="","",IF(H362="Concluído","CONCLUÍDA",IF(H362="Cancelado","CANCELADA",IF(G362="","SEM PRAZO",IF(G362&lt;TODAY(),"ATRASADA",IF(G362&lt;=TODAY()+CONFIG!$B$2,"VENCE EM BREVE","NO PRAZO"))))))</f>
        <v/>
      </c>
      <c r="P362" s="13"/>
      <c r="Q362" s="13"/>
      <c r="R362" s="13"/>
    </row>
    <row r="363" spans="1:18">
      <c r="A363" s="12" t="s">
        <v>422</v>
      </c>
      <c r="B363" s="13"/>
      <c r="C363" s="13"/>
      <c r="D363" s="13"/>
      <c r="E363" s="13"/>
      <c r="F363" s="13"/>
      <c r="G363" s="14"/>
      <c r="H363" s="13"/>
      <c r="I363" s="13"/>
      <c r="J363" s="13"/>
      <c r="K363" s="14"/>
      <c r="L363" s="15"/>
      <c r="M363" s="16" t="str">
        <f t="shared" si="10"/>
        <v/>
      </c>
      <c r="N363" s="17" t="str">
        <f t="shared" ca="1" si="11"/>
        <v/>
      </c>
      <c r="O363" s="18" t="str">
        <f ca="1">IF(B363="","",IF(H363="Concluído","CONCLUÍDA",IF(H363="Cancelado","CANCELADA",IF(G363="","SEM PRAZO",IF(G363&lt;TODAY(),"ATRASADA",IF(G363&lt;=TODAY()+CONFIG!$B$2,"VENCE EM BREVE","NO PRAZO"))))))</f>
        <v/>
      </c>
      <c r="P363" s="13"/>
      <c r="Q363" s="13"/>
      <c r="R363" s="13"/>
    </row>
    <row r="364" spans="1:18">
      <c r="A364" s="12" t="s">
        <v>423</v>
      </c>
      <c r="B364" s="13"/>
      <c r="C364" s="13"/>
      <c r="D364" s="13"/>
      <c r="E364" s="13"/>
      <c r="F364" s="13"/>
      <c r="G364" s="14"/>
      <c r="H364" s="13"/>
      <c r="I364" s="13"/>
      <c r="J364" s="13"/>
      <c r="K364" s="14"/>
      <c r="L364" s="15"/>
      <c r="M364" s="16" t="str">
        <f t="shared" si="10"/>
        <v/>
      </c>
      <c r="N364" s="17" t="str">
        <f t="shared" ca="1" si="11"/>
        <v/>
      </c>
      <c r="O364" s="18" t="str">
        <f ca="1">IF(B364="","",IF(H364="Concluído","CONCLUÍDA",IF(H364="Cancelado","CANCELADA",IF(G364="","SEM PRAZO",IF(G364&lt;TODAY(),"ATRASADA",IF(G364&lt;=TODAY()+CONFIG!$B$2,"VENCE EM BREVE","NO PRAZO"))))))</f>
        <v/>
      </c>
      <c r="P364" s="13"/>
      <c r="Q364" s="13"/>
      <c r="R364" s="13"/>
    </row>
    <row r="365" spans="1:18">
      <c r="A365" s="12" t="s">
        <v>424</v>
      </c>
      <c r="B365" s="13"/>
      <c r="C365" s="13"/>
      <c r="D365" s="13"/>
      <c r="E365" s="13"/>
      <c r="F365" s="13"/>
      <c r="G365" s="14"/>
      <c r="H365" s="13"/>
      <c r="I365" s="13"/>
      <c r="J365" s="13"/>
      <c r="K365" s="14"/>
      <c r="L365" s="15"/>
      <c r="M365" s="16" t="str">
        <f t="shared" si="10"/>
        <v/>
      </c>
      <c r="N365" s="17" t="str">
        <f t="shared" ca="1" si="11"/>
        <v/>
      </c>
      <c r="O365" s="18" t="str">
        <f ca="1">IF(B365="","",IF(H365="Concluído","CONCLUÍDA",IF(H365="Cancelado","CANCELADA",IF(G365="","SEM PRAZO",IF(G365&lt;TODAY(),"ATRASADA",IF(G365&lt;=TODAY()+CONFIG!$B$2,"VENCE EM BREVE","NO PRAZO"))))))</f>
        <v/>
      </c>
      <c r="P365" s="13"/>
      <c r="Q365" s="13"/>
      <c r="R365" s="13"/>
    </row>
    <row r="366" spans="1:18">
      <c r="A366" s="12" t="s">
        <v>425</v>
      </c>
      <c r="B366" s="13"/>
      <c r="C366" s="13"/>
      <c r="D366" s="13"/>
      <c r="E366" s="13"/>
      <c r="F366" s="13"/>
      <c r="G366" s="14"/>
      <c r="H366" s="13"/>
      <c r="I366" s="13"/>
      <c r="J366" s="13"/>
      <c r="K366" s="14"/>
      <c r="L366" s="15"/>
      <c r="M366" s="16" t="str">
        <f t="shared" si="10"/>
        <v/>
      </c>
      <c r="N366" s="17" t="str">
        <f t="shared" ca="1" si="11"/>
        <v/>
      </c>
      <c r="O366" s="18" t="str">
        <f ca="1">IF(B366="","",IF(H366="Concluído","CONCLUÍDA",IF(H366="Cancelado","CANCELADA",IF(G366="","SEM PRAZO",IF(G366&lt;TODAY(),"ATRASADA",IF(G366&lt;=TODAY()+CONFIG!$B$2,"VENCE EM BREVE","NO PRAZO"))))))</f>
        <v/>
      </c>
      <c r="P366" s="13"/>
      <c r="Q366" s="13"/>
      <c r="R366" s="13"/>
    </row>
    <row r="367" spans="1:18">
      <c r="A367" s="12" t="s">
        <v>426</v>
      </c>
      <c r="B367" s="13"/>
      <c r="C367" s="13"/>
      <c r="D367" s="13"/>
      <c r="E367" s="13"/>
      <c r="F367" s="13"/>
      <c r="G367" s="14"/>
      <c r="H367" s="13"/>
      <c r="I367" s="13"/>
      <c r="J367" s="13"/>
      <c r="K367" s="14"/>
      <c r="L367" s="15"/>
      <c r="M367" s="16" t="str">
        <f t="shared" si="10"/>
        <v/>
      </c>
      <c r="N367" s="17" t="str">
        <f t="shared" ca="1" si="11"/>
        <v/>
      </c>
      <c r="O367" s="18" t="str">
        <f ca="1">IF(B367="","",IF(H367="Concluído","CONCLUÍDA",IF(H367="Cancelado","CANCELADA",IF(G367="","SEM PRAZO",IF(G367&lt;TODAY(),"ATRASADA",IF(G367&lt;=TODAY()+CONFIG!$B$2,"VENCE EM BREVE","NO PRAZO"))))))</f>
        <v/>
      </c>
      <c r="P367" s="13"/>
      <c r="Q367" s="13"/>
      <c r="R367" s="13"/>
    </row>
    <row r="368" spans="1:18">
      <c r="A368" s="12" t="s">
        <v>427</v>
      </c>
      <c r="B368" s="13"/>
      <c r="C368" s="13"/>
      <c r="D368" s="13"/>
      <c r="E368" s="13"/>
      <c r="F368" s="13"/>
      <c r="G368" s="14"/>
      <c r="H368" s="13"/>
      <c r="I368" s="13"/>
      <c r="J368" s="13"/>
      <c r="K368" s="14"/>
      <c r="L368" s="15"/>
      <c r="M368" s="16" t="str">
        <f t="shared" si="10"/>
        <v/>
      </c>
      <c r="N368" s="17" t="str">
        <f t="shared" ca="1" si="11"/>
        <v/>
      </c>
      <c r="O368" s="18" t="str">
        <f ca="1">IF(B368="","",IF(H368="Concluído","CONCLUÍDA",IF(H368="Cancelado","CANCELADA",IF(G368="","SEM PRAZO",IF(G368&lt;TODAY(),"ATRASADA",IF(G368&lt;=TODAY()+CONFIG!$B$2,"VENCE EM BREVE","NO PRAZO"))))))</f>
        <v/>
      </c>
      <c r="P368" s="13"/>
      <c r="Q368" s="13"/>
      <c r="R368" s="13"/>
    </row>
    <row r="369" spans="1:18">
      <c r="A369" s="12" t="s">
        <v>428</v>
      </c>
      <c r="B369" s="13"/>
      <c r="C369" s="13"/>
      <c r="D369" s="13"/>
      <c r="E369" s="13"/>
      <c r="F369" s="13"/>
      <c r="G369" s="14"/>
      <c r="H369" s="13"/>
      <c r="I369" s="13"/>
      <c r="J369" s="13"/>
      <c r="K369" s="14"/>
      <c r="L369" s="15"/>
      <c r="M369" s="16" t="str">
        <f t="shared" si="10"/>
        <v/>
      </c>
      <c r="N369" s="17" t="str">
        <f t="shared" ca="1" si="11"/>
        <v/>
      </c>
      <c r="O369" s="18" t="str">
        <f ca="1">IF(B369="","",IF(H369="Concluído","CONCLUÍDA",IF(H369="Cancelado","CANCELADA",IF(G369="","SEM PRAZO",IF(G369&lt;TODAY(),"ATRASADA",IF(G369&lt;=TODAY()+CONFIG!$B$2,"VENCE EM BREVE","NO PRAZO"))))))</f>
        <v/>
      </c>
      <c r="P369" s="13"/>
      <c r="Q369" s="13"/>
      <c r="R369" s="13"/>
    </row>
    <row r="370" spans="1:18">
      <c r="A370" s="12" t="s">
        <v>429</v>
      </c>
      <c r="B370" s="13"/>
      <c r="C370" s="13"/>
      <c r="D370" s="13"/>
      <c r="E370" s="13"/>
      <c r="F370" s="13"/>
      <c r="G370" s="14"/>
      <c r="H370" s="13"/>
      <c r="I370" s="13"/>
      <c r="J370" s="13"/>
      <c r="K370" s="14"/>
      <c r="L370" s="15"/>
      <c r="M370" s="16" t="str">
        <f t="shared" si="10"/>
        <v/>
      </c>
      <c r="N370" s="17" t="str">
        <f t="shared" ca="1" si="11"/>
        <v/>
      </c>
      <c r="O370" s="18" t="str">
        <f ca="1">IF(B370="","",IF(H370="Concluído","CONCLUÍDA",IF(H370="Cancelado","CANCELADA",IF(G370="","SEM PRAZO",IF(G370&lt;TODAY(),"ATRASADA",IF(G370&lt;=TODAY()+CONFIG!$B$2,"VENCE EM BREVE","NO PRAZO"))))))</f>
        <v/>
      </c>
      <c r="P370" s="13"/>
      <c r="Q370" s="13"/>
      <c r="R370" s="13"/>
    </row>
    <row r="371" spans="1:18">
      <c r="A371" s="12" t="s">
        <v>430</v>
      </c>
      <c r="B371" s="13"/>
      <c r="C371" s="13"/>
      <c r="D371" s="13"/>
      <c r="E371" s="13"/>
      <c r="F371" s="13"/>
      <c r="G371" s="14"/>
      <c r="H371" s="13"/>
      <c r="I371" s="13"/>
      <c r="J371" s="13"/>
      <c r="K371" s="14"/>
      <c r="L371" s="15"/>
      <c r="M371" s="16" t="str">
        <f t="shared" si="10"/>
        <v/>
      </c>
      <c r="N371" s="17" t="str">
        <f t="shared" ca="1" si="11"/>
        <v/>
      </c>
      <c r="O371" s="18" t="str">
        <f ca="1">IF(B371="","",IF(H371="Concluído","CONCLUÍDA",IF(H371="Cancelado","CANCELADA",IF(G371="","SEM PRAZO",IF(G371&lt;TODAY(),"ATRASADA",IF(G371&lt;=TODAY()+CONFIG!$B$2,"VENCE EM BREVE","NO PRAZO"))))))</f>
        <v/>
      </c>
      <c r="P371" s="13"/>
      <c r="Q371" s="13"/>
      <c r="R371" s="13"/>
    </row>
    <row r="372" spans="1:18">
      <c r="A372" s="12" t="s">
        <v>431</v>
      </c>
      <c r="B372" s="13"/>
      <c r="C372" s="13"/>
      <c r="D372" s="13"/>
      <c r="E372" s="13"/>
      <c r="F372" s="13"/>
      <c r="G372" s="14"/>
      <c r="H372" s="13"/>
      <c r="I372" s="13"/>
      <c r="J372" s="13"/>
      <c r="K372" s="14"/>
      <c r="L372" s="15"/>
      <c r="M372" s="16" t="str">
        <f t="shared" si="10"/>
        <v/>
      </c>
      <c r="N372" s="17" t="str">
        <f t="shared" ca="1" si="11"/>
        <v/>
      </c>
      <c r="O372" s="18" t="str">
        <f ca="1">IF(B372="","",IF(H372="Concluído","CONCLUÍDA",IF(H372="Cancelado","CANCELADA",IF(G372="","SEM PRAZO",IF(G372&lt;TODAY(),"ATRASADA",IF(G372&lt;=TODAY()+CONFIG!$B$2,"VENCE EM BREVE","NO PRAZO"))))))</f>
        <v/>
      </c>
      <c r="P372" s="13"/>
      <c r="Q372" s="13"/>
      <c r="R372" s="13"/>
    </row>
    <row r="373" spans="1:18">
      <c r="A373" s="12" t="s">
        <v>432</v>
      </c>
      <c r="B373" s="13"/>
      <c r="C373" s="13"/>
      <c r="D373" s="13"/>
      <c r="E373" s="13"/>
      <c r="F373" s="13"/>
      <c r="G373" s="14"/>
      <c r="H373" s="13"/>
      <c r="I373" s="13"/>
      <c r="J373" s="13"/>
      <c r="K373" s="14"/>
      <c r="L373" s="15"/>
      <c r="M373" s="16" t="str">
        <f t="shared" si="10"/>
        <v/>
      </c>
      <c r="N373" s="17" t="str">
        <f t="shared" ca="1" si="11"/>
        <v/>
      </c>
      <c r="O373" s="18" t="str">
        <f ca="1">IF(B373="","",IF(H373="Concluído","CONCLUÍDA",IF(H373="Cancelado","CANCELADA",IF(G373="","SEM PRAZO",IF(G373&lt;TODAY(),"ATRASADA",IF(G373&lt;=TODAY()+CONFIG!$B$2,"VENCE EM BREVE","NO PRAZO"))))))</f>
        <v/>
      </c>
      <c r="P373" s="13"/>
      <c r="Q373" s="13"/>
      <c r="R373" s="13"/>
    </row>
    <row r="374" spans="1:18">
      <c r="A374" s="12" t="s">
        <v>433</v>
      </c>
      <c r="B374" s="13"/>
      <c r="C374" s="13"/>
      <c r="D374" s="13"/>
      <c r="E374" s="13"/>
      <c r="F374" s="13"/>
      <c r="G374" s="14"/>
      <c r="H374" s="13"/>
      <c r="I374" s="13"/>
      <c r="J374" s="13"/>
      <c r="K374" s="14"/>
      <c r="L374" s="15"/>
      <c r="M374" s="16" t="str">
        <f t="shared" si="10"/>
        <v/>
      </c>
      <c r="N374" s="17" t="str">
        <f t="shared" ca="1" si="11"/>
        <v/>
      </c>
      <c r="O374" s="18" t="str">
        <f ca="1">IF(B374="","",IF(H374="Concluído","CONCLUÍDA",IF(H374="Cancelado","CANCELADA",IF(G374="","SEM PRAZO",IF(G374&lt;TODAY(),"ATRASADA",IF(G374&lt;=TODAY()+CONFIG!$B$2,"VENCE EM BREVE","NO PRAZO"))))))</f>
        <v/>
      </c>
      <c r="P374" s="13"/>
      <c r="Q374" s="13"/>
      <c r="R374" s="13"/>
    </row>
    <row r="375" spans="1:18">
      <c r="A375" s="12" t="s">
        <v>434</v>
      </c>
      <c r="B375" s="13"/>
      <c r="C375" s="13"/>
      <c r="D375" s="13"/>
      <c r="E375" s="13"/>
      <c r="F375" s="13"/>
      <c r="G375" s="14"/>
      <c r="H375" s="13"/>
      <c r="I375" s="13"/>
      <c r="J375" s="13"/>
      <c r="K375" s="14"/>
      <c r="L375" s="15"/>
      <c r="M375" s="16" t="str">
        <f t="shared" si="10"/>
        <v/>
      </c>
      <c r="N375" s="17" t="str">
        <f t="shared" ca="1" si="11"/>
        <v/>
      </c>
      <c r="O375" s="18" t="str">
        <f ca="1">IF(B375="","",IF(H375="Concluído","CONCLUÍDA",IF(H375="Cancelado","CANCELADA",IF(G375="","SEM PRAZO",IF(G375&lt;TODAY(),"ATRASADA",IF(G375&lt;=TODAY()+CONFIG!$B$2,"VENCE EM BREVE","NO PRAZO"))))))</f>
        <v/>
      </c>
      <c r="P375" s="13"/>
      <c r="Q375" s="13"/>
      <c r="R375" s="13"/>
    </row>
    <row r="376" spans="1:18">
      <c r="A376" s="12" t="s">
        <v>435</v>
      </c>
      <c r="B376" s="13"/>
      <c r="C376" s="13"/>
      <c r="D376" s="13"/>
      <c r="E376" s="13"/>
      <c r="F376" s="13"/>
      <c r="G376" s="14"/>
      <c r="H376" s="13"/>
      <c r="I376" s="13"/>
      <c r="J376" s="13"/>
      <c r="K376" s="14"/>
      <c r="L376" s="15"/>
      <c r="M376" s="16" t="str">
        <f t="shared" si="10"/>
        <v/>
      </c>
      <c r="N376" s="17" t="str">
        <f t="shared" ca="1" si="11"/>
        <v/>
      </c>
      <c r="O376" s="18" t="str">
        <f ca="1">IF(B376="","",IF(H376="Concluído","CONCLUÍDA",IF(H376="Cancelado","CANCELADA",IF(G376="","SEM PRAZO",IF(G376&lt;TODAY(),"ATRASADA",IF(G376&lt;=TODAY()+CONFIG!$B$2,"VENCE EM BREVE","NO PRAZO"))))))</f>
        <v/>
      </c>
      <c r="P376" s="13"/>
      <c r="Q376" s="13"/>
      <c r="R376" s="13"/>
    </row>
    <row r="377" spans="1:18">
      <c r="A377" s="12" t="s">
        <v>436</v>
      </c>
      <c r="B377" s="13"/>
      <c r="C377" s="13"/>
      <c r="D377" s="13"/>
      <c r="E377" s="13"/>
      <c r="F377" s="13"/>
      <c r="G377" s="14"/>
      <c r="H377" s="13"/>
      <c r="I377" s="13"/>
      <c r="J377" s="13"/>
      <c r="K377" s="14"/>
      <c r="L377" s="15"/>
      <c r="M377" s="16" t="str">
        <f t="shared" si="10"/>
        <v/>
      </c>
      <c r="N377" s="17" t="str">
        <f t="shared" ca="1" si="11"/>
        <v/>
      </c>
      <c r="O377" s="18" t="str">
        <f ca="1">IF(B377="","",IF(H377="Concluído","CONCLUÍDA",IF(H377="Cancelado","CANCELADA",IF(G377="","SEM PRAZO",IF(G377&lt;TODAY(),"ATRASADA",IF(G377&lt;=TODAY()+CONFIG!$B$2,"VENCE EM BREVE","NO PRAZO"))))))</f>
        <v/>
      </c>
      <c r="P377" s="13"/>
      <c r="Q377" s="13"/>
      <c r="R377" s="13"/>
    </row>
    <row r="378" spans="1:18">
      <c r="A378" s="12" t="s">
        <v>437</v>
      </c>
      <c r="B378" s="13"/>
      <c r="C378" s="13"/>
      <c r="D378" s="13"/>
      <c r="E378" s="13"/>
      <c r="F378" s="13"/>
      <c r="G378" s="14"/>
      <c r="H378" s="13"/>
      <c r="I378" s="13"/>
      <c r="J378" s="13"/>
      <c r="K378" s="14"/>
      <c r="L378" s="15"/>
      <c r="M378" s="16" t="str">
        <f t="shared" si="10"/>
        <v/>
      </c>
      <c r="N378" s="17" t="str">
        <f t="shared" ca="1" si="11"/>
        <v/>
      </c>
      <c r="O378" s="18" t="str">
        <f ca="1">IF(B378="","",IF(H378="Concluído","CONCLUÍDA",IF(H378="Cancelado","CANCELADA",IF(G378="","SEM PRAZO",IF(G378&lt;TODAY(),"ATRASADA",IF(G378&lt;=TODAY()+CONFIG!$B$2,"VENCE EM BREVE","NO PRAZO"))))))</f>
        <v/>
      </c>
      <c r="P378" s="13"/>
      <c r="Q378" s="13"/>
      <c r="R378" s="13"/>
    </row>
    <row r="379" spans="1:18">
      <c r="A379" s="12" t="s">
        <v>438</v>
      </c>
      <c r="B379" s="13"/>
      <c r="C379" s="13"/>
      <c r="D379" s="13"/>
      <c r="E379" s="13"/>
      <c r="F379" s="13"/>
      <c r="G379" s="14"/>
      <c r="H379" s="13"/>
      <c r="I379" s="13"/>
      <c r="J379" s="13"/>
      <c r="K379" s="14"/>
      <c r="L379" s="15"/>
      <c r="M379" s="16" t="str">
        <f t="shared" si="10"/>
        <v/>
      </c>
      <c r="N379" s="17" t="str">
        <f t="shared" ca="1" si="11"/>
        <v/>
      </c>
      <c r="O379" s="18" t="str">
        <f ca="1">IF(B379="","",IF(H379="Concluído","CONCLUÍDA",IF(H379="Cancelado","CANCELADA",IF(G379="","SEM PRAZO",IF(G379&lt;TODAY(),"ATRASADA",IF(G379&lt;=TODAY()+CONFIG!$B$2,"VENCE EM BREVE","NO PRAZO"))))))</f>
        <v/>
      </c>
      <c r="P379" s="13"/>
      <c r="Q379" s="13"/>
      <c r="R379" s="13"/>
    </row>
    <row r="380" spans="1:18">
      <c r="A380" s="12" t="s">
        <v>439</v>
      </c>
      <c r="B380" s="13"/>
      <c r="C380" s="13"/>
      <c r="D380" s="13"/>
      <c r="E380" s="13"/>
      <c r="F380" s="13"/>
      <c r="G380" s="14"/>
      <c r="H380" s="13"/>
      <c r="I380" s="13"/>
      <c r="J380" s="13"/>
      <c r="K380" s="14"/>
      <c r="L380" s="15"/>
      <c r="M380" s="16" t="str">
        <f t="shared" si="10"/>
        <v/>
      </c>
      <c r="N380" s="17" t="str">
        <f t="shared" ca="1" si="11"/>
        <v/>
      </c>
      <c r="O380" s="18" t="str">
        <f ca="1">IF(B380="","",IF(H380="Concluído","CONCLUÍDA",IF(H380="Cancelado","CANCELADA",IF(G380="","SEM PRAZO",IF(G380&lt;TODAY(),"ATRASADA",IF(G380&lt;=TODAY()+CONFIG!$B$2,"VENCE EM BREVE","NO PRAZO"))))))</f>
        <v/>
      </c>
      <c r="P380" s="13"/>
      <c r="Q380" s="13"/>
      <c r="R380" s="13"/>
    </row>
    <row r="381" spans="1:18">
      <c r="A381" s="12" t="s">
        <v>440</v>
      </c>
      <c r="B381" s="13"/>
      <c r="C381" s="13"/>
      <c r="D381" s="13"/>
      <c r="E381" s="13"/>
      <c r="F381" s="13"/>
      <c r="G381" s="14"/>
      <c r="H381" s="13"/>
      <c r="I381" s="13"/>
      <c r="J381" s="13"/>
      <c r="K381" s="14"/>
      <c r="L381" s="15"/>
      <c r="M381" s="16" t="str">
        <f t="shared" si="10"/>
        <v/>
      </c>
      <c r="N381" s="17" t="str">
        <f t="shared" ca="1" si="11"/>
        <v/>
      </c>
      <c r="O381" s="18" t="str">
        <f ca="1">IF(B381="","",IF(H381="Concluído","CONCLUÍDA",IF(H381="Cancelado","CANCELADA",IF(G381="","SEM PRAZO",IF(G381&lt;TODAY(),"ATRASADA",IF(G381&lt;=TODAY()+CONFIG!$B$2,"VENCE EM BREVE","NO PRAZO"))))))</f>
        <v/>
      </c>
      <c r="P381" s="13"/>
      <c r="Q381" s="13"/>
      <c r="R381" s="13"/>
    </row>
    <row r="382" spans="1:18">
      <c r="A382" s="12" t="s">
        <v>441</v>
      </c>
      <c r="B382" s="13"/>
      <c r="C382" s="13"/>
      <c r="D382" s="13"/>
      <c r="E382" s="13"/>
      <c r="F382" s="13"/>
      <c r="G382" s="14"/>
      <c r="H382" s="13"/>
      <c r="I382" s="13"/>
      <c r="J382" s="13"/>
      <c r="K382" s="14"/>
      <c r="L382" s="15"/>
      <c r="M382" s="16" t="str">
        <f t="shared" si="10"/>
        <v/>
      </c>
      <c r="N382" s="17" t="str">
        <f t="shared" ca="1" si="11"/>
        <v/>
      </c>
      <c r="O382" s="18" t="str">
        <f ca="1">IF(B382="","",IF(H382="Concluído","CONCLUÍDA",IF(H382="Cancelado","CANCELADA",IF(G382="","SEM PRAZO",IF(G382&lt;TODAY(),"ATRASADA",IF(G382&lt;=TODAY()+CONFIG!$B$2,"VENCE EM BREVE","NO PRAZO"))))))</f>
        <v/>
      </c>
      <c r="P382" s="13"/>
      <c r="Q382" s="13"/>
      <c r="R382" s="13"/>
    </row>
    <row r="383" spans="1:18">
      <c r="A383" s="12" t="s">
        <v>442</v>
      </c>
      <c r="B383" s="13"/>
      <c r="C383" s="13"/>
      <c r="D383" s="13"/>
      <c r="E383" s="13"/>
      <c r="F383" s="13"/>
      <c r="G383" s="14"/>
      <c r="H383" s="13"/>
      <c r="I383" s="13"/>
      <c r="J383" s="13"/>
      <c r="K383" s="14"/>
      <c r="L383" s="15"/>
      <c r="M383" s="16" t="str">
        <f t="shared" si="10"/>
        <v/>
      </c>
      <c r="N383" s="17" t="str">
        <f t="shared" ca="1" si="11"/>
        <v/>
      </c>
      <c r="O383" s="18" t="str">
        <f ca="1">IF(B383="","",IF(H383="Concluído","CONCLUÍDA",IF(H383="Cancelado","CANCELADA",IF(G383="","SEM PRAZO",IF(G383&lt;TODAY(),"ATRASADA",IF(G383&lt;=TODAY()+CONFIG!$B$2,"VENCE EM BREVE","NO PRAZO"))))))</f>
        <v/>
      </c>
      <c r="P383" s="13"/>
      <c r="Q383" s="13"/>
      <c r="R383" s="13"/>
    </row>
    <row r="384" spans="1:18">
      <c r="A384" s="12" t="s">
        <v>443</v>
      </c>
      <c r="B384" s="13"/>
      <c r="C384" s="13"/>
      <c r="D384" s="13"/>
      <c r="E384" s="13"/>
      <c r="F384" s="13"/>
      <c r="G384" s="14"/>
      <c r="H384" s="13"/>
      <c r="I384" s="13"/>
      <c r="J384" s="13"/>
      <c r="K384" s="14"/>
      <c r="L384" s="15"/>
      <c r="M384" s="16" t="str">
        <f t="shared" si="10"/>
        <v/>
      </c>
      <c r="N384" s="17" t="str">
        <f t="shared" ca="1" si="11"/>
        <v/>
      </c>
      <c r="O384" s="18" t="str">
        <f ca="1">IF(B384="","",IF(H384="Concluído","CONCLUÍDA",IF(H384="Cancelado","CANCELADA",IF(G384="","SEM PRAZO",IF(G384&lt;TODAY(),"ATRASADA",IF(G384&lt;=TODAY()+CONFIG!$B$2,"VENCE EM BREVE","NO PRAZO"))))))</f>
        <v/>
      </c>
      <c r="P384" s="13"/>
      <c r="Q384" s="13"/>
      <c r="R384" s="13"/>
    </row>
    <row r="385" spans="1:18">
      <c r="A385" s="12" t="s">
        <v>444</v>
      </c>
      <c r="B385" s="13"/>
      <c r="C385" s="13"/>
      <c r="D385" s="13"/>
      <c r="E385" s="13"/>
      <c r="F385" s="13"/>
      <c r="G385" s="14"/>
      <c r="H385" s="13"/>
      <c r="I385" s="13"/>
      <c r="J385" s="13"/>
      <c r="K385" s="14"/>
      <c r="L385" s="15"/>
      <c r="M385" s="16" t="str">
        <f t="shared" si="10"/>
        <v/>
      </c>
      <c r="N385" s="17" t="str">
        <f t="shared" ca="1" si="11"/>
        <v/>
      </c>
      <c r="O385" s="18" t="str">
        <f ca="1">IF(B385="","",IF(H385="Concluído","CONCLUÍDA",IF(H385="Cancelado","CANCELADA",IF(G385="","SEM PRAZO",IF(G385&lt;TODAY(),"ATRASADA",IF(G385&lt;=TODAY()+CONFIG!$B$2,"VENCE EM BREVE","NO PRAZO"))))))</f>
        <v/>
      </c>
      <c r="P385" s="13"/>
      <c r="Q385" s="13"/>
      <c r="R385" s="13"/>
    </row>
    <row r="386" spans="1:18">
      <c r="A386" s="12" t="s">
        <v>445</v>
      </c>
      <c r="B386" s="13"/>
      <c r="C386" s="13"/>
      <c r="D386" s="13"/>
      <c r="E386" s="13"/>
      <c r="F386" s="13"/>
      <c r="G386" s="14"/>
      <c r="H386" s="13"/>
      <c r="I386" s="13"/>
      <c r="J386" s="13"/>
      <c r="K386" s="14"/>
      <c r="L386" s="15"/>
      <c r="M386" s="16" t="str">
        <f t="shared" si="10"/>
        <v/>
      </c>
      <c r="N386" s="17" t="str">
        <f t="shared" ca="1" si="11"/>
        <v/>
      </c>
      <c r="O386" s="18" t="str">
        <f ca="1">IF(B386="","",IF(H386="Concluído","CONCLUÍDA",IF(H386="Cancelado","CANCELADA",IF(G386="","SEM PRAZO",IF(G386&lt;TODAY(),"ATRASADA",IF(G386&lt;=TODAY()+CONFIG!$B$2,"VENCE EM BREVE","NO PRAZO"))))))</f>
        <v/>
      </c>
      <c r="P386" s="13"/>
      <c r="Q386" s="13"/>
      <c r="R386" s="13"/>
    </row>
    <row r="387" spans="1:18">
      <c r="A387" s="12" t="s">
        <v>446</v>
      </c>
      <c r="B387" s="13"/>
      <c r="C387" s="13"/>
      <c r="D387" s="13"/>
      <c r="E387" s="13"/>
      <c r="F387" s="13"/>
      <c r="G387" s="14"/>
      <c r="H387" s="13"/>
      <c r="I387" s="13"/>
      <c r="J387" s="13"/>
      <c r="K387" s="14"/>
      <c r="L387" s="15"/>
      <c r="M387" s="16" t="str">
        <f t="shared" si="10"/>
        <v/>
      </c>
      <c r="N387" s="17" t="str">
        <f t="shared" ca="1" si="11"/>
        <v/>
      </c>
      <c r="O387" s="18" t="str">
        <f ca="1">IF(B387="","",IF(H387="Concluído","CONCLUÍDA",IF(H387="Cancelado","CANCELADA",IF(G387="","SEM PRAZO",IF(G387&lt;TODAY(),"ATRASADA",IF(G387&lt;=TODAY()+CONFIG!$B$2,"VENCE EM BREVE","NO PRAZO"))))))</f>
        <v/>
      </c>
      <c r="P387" s="13"/>
      <c r="Q387" s="13"/>
      <c r="R387" s="13"/>
    </row>
    <row r="388" spans="1:18">
      <c r="A388" s="12" t="s">
        <v>447</v>
      </c>
      <c r="B388" s="13"/>
      <c r="C388" s="13"/>
      <c r="D388" s="13"/>
      <c r="E388" s="13"/>
      <c r="F388" s="13"/>
      <c r="G388" s="14"/>
      <c r="H388" s="13"/>
      <c r="I388" s="13"/>
      <c r="J388" s="13"/>
      <c r="K388" s="14"/>
      <c r="L388" s="15"/>
      <c r="M388" s="16" t="str">
        <f t="shared" si="10"/>
        <v/>
      </c>
      <c r="N388" s="17" t="str">
        <f t="shared" ca="1" si="11"/>
        <v/>
      </c>
      <c r="O388" s="18" t="str">
        <f ca="1">IF(B388="","",IF(H388="Concluído","CONCLUÍDA",IF(H388="Cancelado","CANCELADA",IF(G388="","SEM PRAZO",IF(G388&lt;TODAY(),"ATRASADA",IF(G388&lt;=TODAY()+CONFIG!$B$2,"VENCE EM BREVE","NO PRAZO"))))))</f>
        <v/>
      </c>
      <c r="P388" s="13"/>
      <c r="Q388" s="13"/>
      <c r="R388" s="13"/>
    </row>
    <row r="389" spans="1:18">
      <c r="A389" s="12" t="s">
        <v>448</v>
      </c>
      <c r="B389" s="13"/>
      <c r="C389" s="13"/>
      <c r="D389" s="13"/>
      <c r="E389" s="13"/>
      <c r="F389" s="13"/>
      <c r="G389" s="14"/>
      <c r="H389" s="13"/>
      <c r="I389" s="13"/>
      <c r="J389" s="13"/>
      <c r="K389" s="14"/>
      <c r="L389" s="15"/>
      <c r="M389" s="16" t="str">
        <f t="shared" si="10"/>
        <v/>
      </c>
      <c r="N389" s="17" t="str">
        <f t="shared" ca="1" si="11"/>
        <v/>
      </c>
      <c r="O389" s="18" t="str">
        <f ca="1">IF(B389="","",IF(H389="Concluído","CONCLUÍDA",IF(H389="Cancelado","CANCELADA",IF(G389="","SEM PRAZO",IF(G389&lt;TODAY(),"ATRASADA",IF(G389&lt;=TODAY()+CONFIG!$B$2,"VENCE EM BREVE","NO PRAZO"))))))</f>
        <v/>
      </c>
      <c r="P389" s="13"/>
      <c r="Q389" s="13"/>
      <c r="R389" s="13"/>
    </row>
    <row r="390" spans="1:18">
      <c r="A390" s="12" t="s">
        <v>449</v>
      </c>
      <c r="B390" s="13"/>
      <c r="C390" s="13"/>
      <c r="D390" s="13"/>
      <c r="E390" s="13"/>
      <c r="F390" s="13"/>
      <c r="G390" s="14"/>
      <c r="H390" s="13"/>
      <c r="I390" s="13"/>
      <c r="J390" s="13"/>
      <c r="K390" s="14"/>
      <c r="L390" s="15"/>
      <c r="M390" s="16" t="str">
        <f t="shared" ref="M390:M453" si="12">IF(OR(B390="",G390="",H390&lt;&gt;"Concluído",I390="",I390="Não recorrente",I390="Conforme contrato"),"",IF(I390="Diária",G390+1,IF(I390="Semanal",G390+7,IF(I390="Quinzenal",G390+15,IF(I390="Mensal",EDATE(G390,1),IF(I390="Bimestral",EDATE(G390,2),IF(I390="Trimestral",EDATE(G390,3),IF(I390="Semestral",EDATE(G390,6),IF(I390="Anual",EDATE(G390,12),"")))))))))</f>
        <v/>
      </c>
      <c r="N390" s="17" t="str">
        <f t="shared" ref="N390:N453" ca="1" si="13">IF(OR(B390="",G390="",H390="Concluído",H390="Cancelado"),"",G390-TODAY())</f>
        <v/>
      </c>
      <c r="O390" s="18" t="str">
        <f ca="1">IF(B390="","",IF(H390="Concluído","CONCLUÍDA",IF(H390="Cancelado","CANCELADA",IF(G390="","SEM PRAZO",IF(G390&lt;TODAY(),"ATRASADA",IF(G390&lt;=TODAY()+CONFIG!$B$2,"VENCE EM BREVE","NO PRAZO"))))))</f>
        <v/>
      </c>
      <c r="P390" s="13"/>
      <c r="Q390" s="13"/>
      <c r="R390" s="13"/>
    </row>
    <row r="391" spans="1:18">
      <c r="A391" s="12" t="s">
        <v>450</v>
      </c>
      <c r="B391" s="13"/>
      <c r="C391" s="13"/>
      <c r="D391" s="13"/>
      <c r="E391" s="13"/>
      <c r="F391" s="13"/>
      <c r="G391" s="14"/>
      <c r="H391" s="13"/>
      <c r="I391" s="13"/>
      <c r="J391" s="13"/>
      <c r="K391" s="14"/>
      <c r="L391" s="15"/>
      <c r="M391" s="16" t="str">
        <f t="shared" si="12"/>
        <v/>
      </c>
      <c r="N391" s="17" t="str">
        <f t="shared" ca="1" si="13"/>
        <v/>
      </c>
      <c r="O391" s="18" t="str">
        <f ca="1">IF(B391="","",IF(H391="Concluído","CONCLUÍDA",IF(H391="Cancelado","CANCELADA",IF(G391="","SEM PRAZO",IF(G391&lt;TODAY(),"ATRASADA",IF(G391&lt;=TODAY()+CONFIG!$B$2,"VENCE EM BREVE","NO PRAZO"))))))</f>
        <v/>
      </c>
      <c r="P391" s="13"/>
      <c r="Q391" s="13"/>
      <c r="R391" s="13"/>
    </row>
    <row r="392" spans="1:18">
      <c r="A392" s="12" t="s">
        <v>451</v>
      </c>
      <c r="B392" s="13"/>
      <c r="C392" s="13"/>
      <c r="D392" s="13"/>
      <c r="E392" s="13"/>
      <c r="F392" s="13"/>
      <c r="G392" s="14"/>
      <c r="H392" s="13"/>
      <c r="I392" s="13"/>
      <c r="J392" s="13"/>
      <c r="K392" s="14"/>
      <c r="L392" s="15"/>
      <c r="M392" s="16" t="str">
        <f t="shared" si="12"/>
        <v/>
      </c>
      <c r="N392" s="17" t="str">
        <f t="shared" ca="1" si="13"/>
        <v/>
      </c>
      <c r="O392" s="18" t="str">
        <f ca="1">IF(B392="","",IF(H392="Concluído","CONCLUÍDA",IF(H392="Cancelado","CANCELADA",IF(G392="","SEM PRAZO",IF(G392&lt;TODAY(),"ATRASADA",IF(G392&lt;=TODAY()+CONFIG!$B$2,"VENCE EM BREVE","NO PRAZO"))))))</f>
        <v/>
      </c>
      <c r="P392" s="13"/>
      <c r="Q392" s="13"/>
      <c r="R392" s="13"/>
    </row>
    <row r="393" spans="1:18">
      <c r="A393" s="12" t="s">
        <v>452</v>
      </c>
      <c r="B393" s="13"/>
      <c r="C393" s="13"/>
      <c r="D393" s="13"/>
      <c r="E393" s="13"/>
      <c r="F393" s="13"/>
      <c r="G393" s="14"/>
      <c r="H393" s="13"/>
      <c r="I393" s="13"/>
      <c r="J393" s="13"/>
      <c r="K393" s="14"/>
      <c r="L393" s="15"/>
      <c r="M393" s="16" t="str">
        <f t="shared" si="12"/>
        <v/>
      </c>
      <c r="N393" s="17" t="str">
        <f t="shared" ca="1" si="13"/>
        <v/>
      </c>
      <c r="O393" s="18" t="str">
        <f ca="1">IF(B393="","",IF(H393="Concluído","CONCLUÍDA",IF(H393="Cancelado","CANCELADA",IF(G393="","SEM PRAZO",IF(G393&lt;TODAY(),"ATRASADA",IF(G393&lt;=TODAY()+CONFIG!$B$2,"VENCE EM BREVE","NO PRAZO"))))))</f>
        <v/>
      </c>
      <c r="P393" s="13"/>
      <c r="Q393" s="13"/>
      <c r="R393" s="13"/>
    </row>
    <row r="394" spans="1:18">
      <c r="A394" s="12" t="s">
        <v>453</v>
      </c>
      <c r="B394" s="13"/>
      <c r="C394" s="13"/>
      <c r="D394" s="13"/>
      <c r="E394" s="13"/>
      <c r="F394" s="13"/>
      <c r="G394" s="14"/>
      <c r="H394" s="13"/>
      <c r="I394" s="13"/>
      <c r="J394" s="13"/>
      <c r="K394" s="14"/>
      <c r="L394" s="15"/>
      <c r="M394" s="16" t="str">
        <f t="shared" si="12"/>
        <v/>
      </c>
      <c r="N394" s="17" t="str">
        <f t="shared" ca="1" si="13"/>
        <v/>
      </c>
      <c r="O394" s="18" t="str">
        <f ca="1">IF(B394="","",IF(H394="Concluído","CONCLUÍDA",IF(H394="Cancelado","CANCELADA",IF(G394="","SEM PRAZO",IF(G394&lt;TODAY(),"ATRASADA",IF(G394&lt;=TODAY()+CONFIG!$B$2,"VENCE EM BREVE","NO PRAZO"))))))</f>
        <v/>
      </c>
      <c r="P394" s="13"/>
      <c r="Q394" s="13"/>
      <c r="R394" s="13"/>
    </row>
    <row r="395" spans="1:18">
      <c r="A395" s="12" t="s">
        <v>454</v>
      </c>
      <c r="B395" s="13"/>
      <c r="C395" s="13"/>
      <c r="D395" s="13"/>
      <c r="E395" s="13"/>
      <c r="F395" s="13"/>
      <c r="G395" s="14"/>
      <c r="H395" s="13"/>
      <c r="I395" s="13"/>
      <c r="J395" s="13"/>
      <c r="K395" s="14"/>
      <c r="L395" s="15"/>
      <c r="M395" s="16" t="str">
        <f t="shared" si="12"/>
        <v/>
      </c>
      <c r="N395" s="17" t="str">
        <f t="shared" ca="1" si="13"/>
        <v/>
      </c>
      <c r="O395" s="18" t="str">
        <f ca="1">IF(B395="","",IF(H395="Concluído","CONCLUÍDA",IF(H395="Cancelado","CANCELADA",IF(G395="","SEM PRAZO",IF(G395&lt;TODAY(),"ATRASADA",IF(G395&lt;=TODAY()+CONFIG!$B$2,"VENCE EM BREVE","NO PRAZO"))))))</f>
        <v/>
      </c>
      <c r="P395" s="13"/>
      <c r="Q395" s="13"/>
      <c r="R395" s="13"/>
    </row>
    <row r="396" spans="1:18">
      <c r="A396" s="12" t="s">
        <v>455</v>
      </c>
      <c r="B396" s="13"/>
      <c r="C396" s="13"/>
      <c r="D396" s="13"/>
      <c r="E396" s="13"/>
      <c r="F396" s="13"/>
      <c r="G396" s="14"/>
      <c r="H396" s="13"/>
      <c r="I396" s="13"/>
      <c r="J396" s="13"/>
      <c r="K396" s="14"/>
      <c r="L396" s="15"/>
      <c r="M396" s="16" t="str">
        <f t="shared" si="12"/>
        <v/>
      </c>
      <c r="N396" s="17" t="str">
        <f t="shared" ca="1" si="13"/>
        <v/>
      </c>
      <c r="O396" s="18" t="str">
        <f ca="1">IF(B396="","",IF(H396="Concluído","CONCLUÍDA",IF(H396="Cancelado","CANCELADA",IF(G396="","SEM PRAZO",IF(G396&lt;TODAY(),"ATRASADA",IF(G396&lt;=TODAY()+CONFIG!$B$2,"VENCE EM BREVE","NO PRAZO"))))))</f>
        <v/>
      </c>
      <c r="P396" s="13"/>
      <c r="Q396" s="13"/>
      <c r="R396" s="13"/>
    </row>
    <row r="397" spans="1:18">
      <c r="A397" s="12" t="s">
        <v>456</v>
      </c>
      <c r="B397" s="13"/>
      <c r="C397" s="13"/>
      <c r="D397" s="13"/>
      <c r="E397" s="13"/>
      <c r="F397" s="13"/>
      <c r="G397" s="14"/>
      <c r="H397" s="13"/>
      <c r="I397" s="13"/>
      <c r="J397" s="13"/>
      <c r="K397" s="14"/>
      <c r="L397" s="15"/>
      <c r="M397" s="16" t="str">
        <f t="shared" si="12"/>
        <v/>
      </c>
      <c r="N397" s="17" t="str">
        <f t="shared" ca="1" si="13"/>
        <v/>
      </c>
      <c r="O397" s="18" t="str">
        <f ca="1">IF(B397="","",IF(H397="Concluído","CONCLUÍDA",IF(H397="Cancelado","CANCELADA",IF(G397="","SEM PRAZO",IF(G397&lt;TODAY(),"ATRASADA",IF(G397&lt;=TODAY()+CONFIG!$B$2,"VENCE EM BREVE","NO PRAZO"))))))</f>
        <v/>
      </c>
      <c r="P397" s="13"/>
      <c r="Q397" s="13"/>
      <c r="R397" s="13"/>
    </row>
    <row r="398" spans="1:18">
      <c r="A398" s="12" t="s">
        <v>457</v>
      </c>
      <c r="B398" s="13"/>
      <c r="C398" s="13"/>
      <c r="D398" s="13"/>
      <c r="E398" s="13"/>
      <c r="F398" s="13"/>
      <c r="G398" s="14"/>
      <c r="H398" s="13"/>
      <c r="I398" s="13"/>
      <c r="J398" s="13"/>
      <c r="K398" s="14"/>
      <c r="L398" s="15"/>
      <c r="M398" s="16" t="str">
        <f t="shared" si="12"/>
        <v/>
      </c>
      <c r="N398" s="17" t="str">
        <f t="shared" ca="1" si="13"/>
        <v/>
      </c>
      <c r="O398" s="18" t="str">
        <f ca="1">IF(B398="","",IF(H398="Concluído","CONCLUÍDA",IF(H398="Cancelado","CANCELADA",IF(G398="","SEM PRAZO",IF(G398&lt;TODAY(),"ATRASADA",IF(G398&lt;=TODAY()+CONFIG!$B$2,"VENCE EM BREVE","NO PRAZO"))))))</f>
        <v/>
      </c>
      <c r="P398" s="13"/>
      <c r="Q398" s="13"/>
      <c r="R398" s="13"/>
    </row>
    <row r="399" spans="1:18">
      <c r="A399" s="12" t="s">
        <v>458</v>
      </c>
      <c r="B399" s="13"/>
      <c r="C399" s="13"/>
      <c r="D399" s="13"/>
      <c r="E399" s="13"/>
      <c r="F399" s="13"/>
      <c r="G399" s="14"/>
      <c r="H399" s="13"/>
      <c r="I399" s="13"/>
      <c r="J399" s="13"/>
      <c r="K399" s="14"/>
      <c r="L399" s="15"/>
      <c r="M399" s="16" t="str">
        <f t="shared" si="12"/>
        <v/>
      </c>
      <c r="N399" s="17" t="str">
        <f t="shared" ca="1" si="13"/>
        <v/>
      </c>
      <c r="O399" s="18" t="str">
        <f ca="1">IF(B399="","",IF(H399="Concluído","CONCLUÍDA",IF(H399="Cancelado","CANCELADA",IF(G399="","SEM PRAZO",IF(G399&lt;TODAY(),"ATRASADA",IF(G399&lt;=TODAY()+CONFIG!$B$2,"VENCE EM BREVE","NO PRAZO"))))))</f>
        <v/>
      </c>
      <c r="P399" s="13"/>
      <c r="Q399" s="13"/>
      <c r="R399" s="13"/>
    </row>
    <row r="400" spans="1:18">
      <c r="A400" s="12" t="s">
        <v>459</v>
      </c>
      <c r="B400" s="13"/>
      <c r="C400" s="13"/>
      <c r="D400" s="13"/>
      <c r="E400" s="13"/>
      <c r="F400" s="13"/>
      <c r="G400" s="14"/>
      <c r="H400" s="13"/>
      <c r="I400" s="13"/>
      <c r="J400" s="13"/>
      <c r="K400" s="14"/>
      <c r="L400" s="15"/>
      <c r="M400" s="16" t="str">
        <f t="shared" si="12"/>
        <v/>
      </c>
      <c r="N400" s="17" t="str">
        <f t="shared" ca="1" si="13"/>
        <v/>
      </c>
      <c r="O400" s="18" t="str">
        <f ca="1">IF(B400="","",IF(H400="Concluído","CONCLUÍDA",IF(H400="Cancelado","CANCELADA",IF(G400="","SEM PRAZO",IF(G400&lt;TODAY(),"ATRASADA",IF(G400&lt;=TODAY()+CONFIG!$B$2,"VENCE EM BREVE","NO PRAZO"))))))</f>
        <v/>
      </c>
      <c r="P400" s="13"/>
      <c r="Q400" s="13"/>
      <c r="R400" s="13"/>
    </row>
    <row r="401" spans="1:18">
      <c r="A401" s="12" t="s">
        <v>460</v>
      </c>
      <c r="B401" s="13"/>
      <c r="C401" s="13"/>
      <c r="D401" s="13"/>
      <c r="E401" s="13"/>
      <c r="F401" s="13"/>
      <c r="G401" s="14"/>
      <c r="H401" s="13"/>
      <c r="I401" s="13"/>
      <c r="J401" s="13"/>
      <c r="K401" s="14"/>
      <c r="L401" s="15"/>
      <c r="M401" s="16" t="str">
        <f t="shared" si="12"/>
        <v/>
      </c>
      <c r="N401" s="17" t="str">
        <f t="shared" ca="1" si="13"/>
        <v/>
      </c>
      <c r="O401" s="18" t="str">
        <f ca="1">IF(B401="","",IF(H401="Concluído","CONCLUÍDA",IF(H401="Cancelado","CANCELADA",IF(G401="","SEM PRAZO",IF(G401&lt;TODAY(),"ATRASADA",IF(G401&lt;=TODAY()+CONFIG!$B$2,"VENCE EM BREVE","NO PRAZO"))))))</f>
        <v/>
      </c>
      <c r="P401" s="13"/>
      <c r="Q401" s="13"/>
      <c r="R401" s="13"/>
    </row>
    <row r="402" spans="1:18">
      <c r="A402" s="12" t="s">
        <v>461</v>
      </c>
      <c r="B402" s="13"/>
      <c r="C402" s="13"/>
      <c r="D402" s="13"/>
      <c r="E402" s="13"/>
      <c r="F402" s="13"/>
      <c r="G402" s="14"/>
      <c r="H402" s="13"/>
      <c r="I402" s="13"/>
      <c r="J402" s="13"/>
      <c r="K402" s="14"/>
      <c r="L402" s="15"/>
      <c r="M402" s="16" t="str">
        <f t="shared" si="12"/>
        <v/>
      </c>
      <c r="N402" s="17" t="str">
        <f t="shared" ca="1" si="13"/>
        <v/>
      </c>
      <c r="O402" s="18" t="str">
        <f ca="1">IF(B402="","",IF(H402="Concluído","CONCLUÍDA",IF(H402="Cancelado","CANCELADA",IF(G402="","SEM PRAZO",IF(G402&lt;TODAY(),"ATRASADA",IF(G402&lt;=TODAY()+CONFIG!$B$2,"VENCE EM BREVE","NO PRAZO"))))))</f>
        <v/>
      </c>
      <c r="P402" s="13"/>
      <c r="Q402" s="13"/>
      <c r="R402" s="13"/>
    </row>
    <row r="403" spans="1:18">
      <c r="A403" s="12" t="s">
        <v>462</v>
      </c>
      <c r="B403" s="13"/>
      <c r="C403" s="13"/>
      <c r="D403" s="13"/>
      <c r="E403" s="13"/>
      <c r="F403" s="13"/>
      <c r="G403" s="14"/>
      <c r="H403" s="13"/>
      <c r="I403" s="13"/>
      <c r="J403" s="13"/>
      <c r="K403" s="14"/>
      <c r="L403" s="15"/>
      <c r="M403" s="16" t="str">
        <f t="shared" si="12"/>
        <v/>
      </c>
      <c r="N403" s="17" t="str">
        <f t="shared" ca="1" si="13"/>
        <v/>
      </c>
      <c r="O403" s="18" t="str">
        <f ca="1">IF(B403="","",IF(H403="Concluído","CONCLUÍDA",IF(H403="Cancelado","CANCELADA",IF(G403="","SEM PRAZO",IF(G403&lt;TODAY(),"ATRASADA",IF(G403&lt;=TODAY()+CONFIG!$B$2,"VENCE EM BREVE","NO PRAZO"))))))</f>
        <v/>
      </c>
      <c r="P403" s="13"/>
      <c r="Q403" s="13"/>
      <c r="R403" s="13"/>
    </row>
    <row r="404" spans="1:18">
      <c r="A404" s="12" t="s">
        <v>463</v>
      </c>
      <c r="B404" s="13"/>
      <c r="C404" s="13"/>
      <c r="D404" s="13"/>
      <c r="E404" s="13"/>
      <c r="F404" s="13"/>
      <c r="G404" s="14"/>
      <c r="H404" s="13"/>
      <c r="I404" s="13"/>
      <c r="J404" s="13"/>
      <c r="K404" s="14"/>
      <c r="L404" s="15"/>
      <c r="M404" s="16" t="str">
        <f t="shared" si="12"/>
        <v/>
      </c>
      <c r="N404" s="17" t="str">
        <f t="shared" ca="1" si="13"/>
        <v/>
      </c>
      <c r="O404" s="18" t="str">
        <f ca="1">IF(B404="","",IF(H404="Concluído","CONCLUÍDA",IF(H404="Cancelado","CANCELADA",IF(G404="","SEM PRAZO",IF(G404&lt;TODAY(),"ATRASADA",IF(G404&lt;=TODAY()+CONFIG!$B$2,"VENCE EM BREVE","NO PRAZO"))))))</f>
        <v/>
      </c>
      <c r="P404" s="13"/>
      <c r="Q404" s="13"/>
      <c r="R404" s="13"/>
    </row>
    <row r="405" spans="1:18">
      <c r="A405" s="12" t="s">
        <v>464</v>
      </c>
      <c r="B405" s="13"/>
      <c r="C405" s="13"/>
      <c r="D405" s="13"/>
      <c r="E405" s="13"/>
      <c r="F405" s="13"/>
      <c r="G405" s="14"/>
      <c r="H405" s="13"/>
      <c r="I405" s="13"/>
      <c r="J405" s="13"/>
      <c r="K405" s="14"/>
      <c r="L405" s="15"/>
      <c r="M405" s="16" t="str">
        <f t="shared" si="12"/>
        <v/>
      </c>
      <c r="N405" s="17" t="str">
        <f t="shared" ca="1" si="13"/>
        <v/>
      </c>
      <c r="O405" s="18" t="str">
        <f ca="1">IF(B405="","",IF(H405="Concluído","CONCLUÍDA",IF(H405="Cancelado","CANCELADA",IF(G405="","SEM PRAZO",IF(G405&lt;TODAY(),"ATRASADA",IF(G405&lt;=TODAY()+CONFIG!$B$2,"VENCE EM BREVE","NO PRAZO"))))))</f>
        <v/>
      </c>
      <c r="P405" s="13"/>
      <c r="Q405" s="13"/>
      <c r="R405" s="13"/>
    </row>
    <row r="406" spans="1:18">
      <c r="A406" s="12" t="s">
        <v>465</v>
      </c>
      <c r="B406" s="13"/>
      <c r="C406" s="13"/>
      <c r="D406" s="13"/>
      <c r="E406" s="13"/>
      <c r="F406" s="13"/>
      <c r="G406" s="14"/>
      <c r="H406" s="13"/>
      <c r="I406" s="13"/>
      <c r="J406" s="13"/>
      <c r="K406" s="14"/>
      <c r="L406" s="15"/>
      <c r="M406" s="16" t="str">
        <f t="shared" si="12"/>
        <v/>
      </c>
      <c r="N406" s="17" t="str">
        <f t="shared" ca="1" si="13"/>
        <v/>
      </c>
      <c r="O406" s="18" t="str">
        <f ca="1">IF(B406="","",IF(H406="Concluído","CONCLUÍDA",IF(H406="Cancelado","CANCELADA",IF(G406="","SEM PRAZO",IF(G406&lt;TODAY(),"ATRASADA",IF(G406&lt;=TODAY()+CONFIG!$B$2,"VENCE EM BREVE","NO PRAZO"))))))</f>
        <v/>
      </c>
      <c r="P406" s="13"/>
      <c r="Q406" s="13"/>
      <c r="R406" s="13"/>
    </row>
    <row r="407" spans="1:18">
      <c r="A407" s="12" t="s">
        <v>466</v>
      </c>
      <c r="B407" s="13"/>
      <c r="C407" s="13"/>
      <c r="D407" s="13"/>
      <c r="E407" s="13"/>
      <c r="F407" s="13"/>
      <c r="G407" s="14"/>
      <c r="H407" s="13"/>
      <c r="I407" s="13"/>
      <c r="J407" s="13"/>
      <c r="K407" s="14"/>
      <c r="L407" s="15"/>
      <c r="M407" s="16" t="str">
        <f t="shared" si="12"/>
        <v/>
      </c>
      <c r="N407" s="17" t="str">
        <f t="shared" ca="1" si="13"/>
        <v/>
      </c>
      <c r="O407" s="18" t="str">
        <f ca="1">IF(B407="","",IF(H407="Concluído","CONCLUÍDA",IF(H407="Cancelado","CANCELADA",IF(G407="","SEM PRAZO",IF(G407&lt;TODAY(),"ATRASADA",IF(G407&lt;=TODAY()+CONFIG!$B$2,"VENCE EM BREVE","NO PRAZO"))))))</f>
        <v/>
      </c>
      <c r="P407" s="13"/>
      <c r="Q407" s="13"/>
      <c r="R407" s="13"/>
    </row>
    <row r="408" spans="1:18">
      <c r="A408" s="12" t="s">
        <v>467</v>
      </c>
      <c r="B408" s="13"/>
      <c r="C408" s="13"/>
      <c r="D408" s="13"/>
      <c r="E408" s="13"/>
      <c r="F408" s="13"/>
      <c r="G408" s="14"/>
      <c r="H408" s="13"/>
      <c r="I408" s="13"/>
      <c r="J408" s="13"/>
      <c r="K408" s="14"/>
      <c r="L408" s="15"/>
      <c r="M408" s="16" t="str">
        <f t="shared" si="12"/>
        <v/>
      </c>
      <c r="N408" s="17" t="str">
        <f t="shared" ca="1" si="13"/>
        <v/>
      </c>
      <c r="O408" s="18" t="str">
        <f ca="1">IF(B408="","",IF(H408="Concluído","CONCLUÍDA",IF(H408="Cancelado","CANCELADA",IF(G408="","SEM PRAZO",IF(G408&lt;TODAY(),"ATRASADA",IF(G408&lt;=TODAY()+CONFIG!$B$2,"VENCE EM BREVE","NO PRAZO"))))))</f>
        <v/>
      </c>
      <c r="P408" s="13"/>
      <c r="Q408" s="13"/>
      <c r="R408" s="13"/>
    </row>
    <row r="409" spans="1:18">
      <c r="A409" s="12" t="s">
        <v>468</v>
      </c>
      <c r="B409" s="13"/>
      <c r="C409" s="13"/>
      <c r="D409" s="13"/>
      <c r="E409" s="13"/>
      <c r="F409" s="13"/>
      <c r="G409" s="14"/>
      <c r="H409" s="13"/>
      <c r="I409" s="13"/>
      <c r="J409" s="13"/>
      <c r="K409" s="14"/>
      <c r="L409" s="15"/>
      <c r="M409" s="16" t="str">
        <f t="shared" si="12"/>
        <v/>
      </c>
      <c r="N409" s="17" t="str">
        <f t="shared" ca="1" si="13"/>
        <v/>
      </c>
      <c r="O409" s="18" t="str">
        <f ca="1">IF(B409="","",IF(H409="Concluído","CONCLUÍDA",IF(H409="Cancelado","CANCELADA",IF(G409="","SEM PRAZO",IF(G409&lt;TODAY(),"ATRASADA",IF(G409&lt;=TODAY()+CONFIG!$B$2,"VENCE EM BREVE","NO PRAZO"))))))</f>
        <v/>
      </c>
      <c r="P409" s="13"/>
      <c r="Q409" s="13"/>
      <c r="R409" s="13"/>
    </row>
    <row r="410" spans="1:18">
      <c r="A410" s="12" t="s">
        <v>469</v>
      </c>
      <c r="B410" s="13"/>
      <c r="C410" s="13"/>
      <c r="D410" s="13"/>
      <c r="E410" s="13"/>
      <c r="F410" s="13"/>
      <c r="G410" s="14"/>
      <c r="H410" s="13"/>
      <c r="I410" s="13"/>
      <c r="J410" s="13"/>
      <c r="K410" s="14"/>
      <c r="L410" s="15"/>
      <c r="M410" s="16" t="str">
        <f t="shared" si="12"/>
        <v/>
      </c>
      <c r="N410" s="17" t="str">
        <f t="shared" ca="1" si="13"/>
        <v/>
      </c>
      <c r="O410" s="18" t="str">
        <f ca="1">IF(B410="","",IF(H410="Concluído","CONCLUÍDA",IF(H410="Cancelado","CANCELADA",IF(G410="","SEM PRAZO",IF(G410&lt;TODAY(),"ATRASADA",IF(G410&lt;=TODAY()+CONFIG!$B$2,"VENCE EM BREVE","NO PRAZO"))))))</f>
        <v/>
      </c>
      <c r="P410" s="13"/>
      <c r="Q410" s="13"/>
      <c r="R410" s="13"/>
    </row>
    <row r="411" spans="1:18">
      <c r="A411" s="12" t="s">
        <v>470</v>
      </c>
      <c r="B411" s="13"/>
      <c r="C411" s="13"/>
      <c r="D411" s="13"/>
      <c r="E411" s="13"/>
      <c r="F411" s="13"/>
      <c r="G411" s="14"/>
      <c r="H411" s="13"/>
      <c r="I411" s="13"/>
      <c r="J411" s="13"/>
      <c r="K411" s="14"/>
      <c r="L411" s="15"/>
      <c r="M411" s="16" t="str">
        <f t="shared" si="12"/>
        <v/>
      </c>
      <c r="N411" s="17" t="str">
        <f t="shared" ca="1" si="13"/>
        <v/>
      </c>
      <c r="O411" s="18" t="str">
        <f ca="1">IF(B411="","",IF(H411="Concluído","CONCLUÍDA",IF(H411="Cancelado","CANCELADA",IF(G411="","SEM PRAZO",IF(G411&lt;TODAY(),"ATRASADA",IF(G411&lt;=TODAY()+CONFIG!$B$2,"VENCE EM BREVE","NO PRAZO"))))))</f>
        <v/>
      </c>
      <c r="P411" s="13"/>
      <c r="Q411" s="13"/>
      <c r="R411" s="13"/>
    </row>
    <row r="412" spans="1:18">
      <c r="A412" s="12" t="s">
        <v>471</v>
      </c>
      <c r="B412" s="13"/>
      <c r="C412" s="13"/>
      <c r="D412" s="13"/>
      <c r="E412" s="13"/>
      <c r="F412" s="13"/>
      <c r="G412" s="14"/>
      <c r="H412" s="13"/>
      <c r="I412" s="13"/>
      <c r="J412" s="13"/>
      <c r="K412" s="14"/>
      <c r="L412" s="15"/>
      <c r="M412" s="16" t="str">
        <f t="shared" si="12"/>
        <v/>
      </c>
      <c r="N412" s="17" t="str">
        <f t="shared" ca="1" si="13"/>
        <v/>
      </c>
      <c r="O412" s="18" t="str">
        <f ca="1">IF(B412="","",IF(H412="Concluído","CONCLUÍDA",IF(H412="Cancelado","CANCELADA",IF(G412="","SEM PRAZO",IF(G412&lt;TODAY(),"ATRASADA",IF(G412&lt;=TODAY()+CONFIG!$B$2,"VENCE EM BREVE","NO PRAZO"))))))</f>
        <v/>
      </c>
      <c r="P412" s="13"/>
      <c r="Q412" s="13"/>
      <c r="R412" s="13"/>
    </row>
    <row r="413" spans="1:18">
      <c r="A413" s="12" t="s">
        <v>472</v>
      </c>
      <c r="B413" s="13"/>
      <c r="C413" s="13"/>
      <c r="D413" s="13"/>
      <c r="E413" s="13"/>
      <c r="F413" s="13"/>
      <c r="G413" s="14"/>
      <c r="H413" s="13"/>
      <c r="I413" s="13"/>
      <c r="J413" s="13"/>
      <c r="K413" s="14"/>
      <c r="L413" s="15"/>
      <c r="M413" s="16" t="str">
        <f t="shared" si="12"/>
        <v/>
      </c>
      <c r="N413" s="17" t="str">
        <f t="shared" ca="1" si="13"/>
        <v/>
      </c>
      <c r="O413" s="18" t="str">
        <f ca="1">IF(B413="","",IF(H413="Concluído","CONCLUÍDA",IF(H413="Cancelado","CANCELADA",IF(G413="","SEM PRAZO",IF(G413&lt;TODAY(),"ATRASADA",IF(G413&lt;=TODAY()+CONFIG!$B$2,"VENCE EM BREVE","NO PRAZO"))))))</f>
        <v/>
      </c>
      <c r="P413" s="13"/>
      <c r="Q413" s="13"/>
      <c r="R413" s="13"/>
    </row>
    <row r="414" spans="1:18">
      <c r="A414" s="12" t="s">
        <v>473</v>
      </c>
      <c r="B414" s="13"/>
      <c r="C414" s="13"/>
      <c r="D414" s="13"/>
      <c r="E414" s="13"/>
      <c r="F414" s="13"/>
      <c r="G414" s="14"/>
      <c r="H414" s="13"/>
      <c r="I414" s="13"/>
      <c r="J414" s="13"/>
      <c r="K414" s="14"/>
      <c r="L414" s="15"/>
      <c r="M414" s="16" t="str">
        <f t="shared" si="12"/>
        <v/>
      </c>
      <c r="N414" s="17" t="str">
        <f t="shared" ca="1" si="13"/>
        <v/>
      </c>
      <c r="O414" s="18" t="str">
        <f ca="1">IF(B414="","",IF(H414="Concluído","CONCLUÍDA",IF(H414="Cancelado","CANCELADA",IF(G414="","SEM PRAZO",IF(G414&lt;TODAY(),"ATRASADA",IF(G414&lt;=TODAY()+CONFIG!$B$2,"VENCE EM BREVE","NO PRAZO"))))))</f>
        <v/>
      </c>
      <c r="P414" s="13"/>
      <c r="Q414" s="13"/>
      <c r="R414" s="13"/>
    </row>
    <row r="415" spans="1:18">
      <c r="A415" s="12" t="s">
        <v>474</v>
      </c>
      <c r="B415" s="13"/>
      <c r="C415" s="13"/>
      <c r="D415" s="13"/>
      <c r="E415" s="13"/>
      <c r="F415" s="13"/>
      <c r="G415" s="14"/>
      <c r="H415" s="13"/>
      <c r="I415" s="13"/>
      <c r="J415" s="13"/>
      <c r="K415" s="14"/>
      <c r="L415" s="15"/>
      <c r="M415" s="16" t="str">
        <f t="shared" si="12"/>
        <v/>
      </c>
      <c r="N415" s="17" t="str">
        <f t="shared" ca="1" si="13"/>
        <v/>
      </c>
      <c r="O415" s="18" t="str">
        <f ca="1">IF(B415="","",IF(H415="Concluído","CONCLUÍDA",IF(H415="Cancelado","CANCELADA",IF(G415="","SEM PRAZO",IF(G415&lt;TODAY(),"ATRASADA",IF(G415&lt;=TODAY()+CONFIG!$B$2,"VENCE EM BREVE","NO PRAZO"))))))</f>
        <v/>
      </c>
      <c r="P415" s="13"/>
      <c r="Q415" s="13"/>
      <c r="R415" s="13"/>
    </row>
    <row r="416" spans="1:18">
      <c r="A416" s="12" t="s">
        <v>475</v>
      </c>
      <c r="B416" s="13"/>
      <c r="C416" s="13"/>
      <c r="D416" s="13"/>
      <c r="E416" s="13"/>
      <c r="F416" s="13"/>
      <c r="G416" s="14"/>
      <c r="H416" s="13"/>
      <c r="I416" s="13"/>
      <c r="J416" s="13"/>
      <c r="K416" s="14"/>
      <c r="L416" s="15"/>
      <c r="M416" s="16" t="str">
        <f t="shared" si="12"/>
        <v/>
      </c>
      <c r="N416" s="17" t="str">
        <f t="shared" ca="1" si="13"/>
        <v/>
      </c>
      <c r="O416" s="18" t="str">
        <f ca="1">IF(B416="","",IF(H416="Concluído","CONCLUÍDA",IF(H416="Cancelado","CANCELADA",IF(G416="","SEM PRAZO",IF(G416&lt;TODAY(),"ATRASADA",IF(G416&lt;=TODAY()+CONFIG!$B$2,"VENCE EM BREVE","NO PRAZO"))))))</f>
        <v/>
      </c>
      <c r="P416" s="13"/>
      <c r="Q416" s="13"/>
      <c r="R416" s="13"/>
    </row>
    <row r="417" spans="1:18">
      <c r="A417" s="12" t="s">
        <v>476</v>
      </c>
      <c r="B417" s="13"/>
      <c r="C417" s="13"/>
      <c r="D417" s="13"/>
      <c r="E417" s="13"/>
      <c r="F417" s="13"/>
      <c r="G417" s="14"/>
      <c r="H417" s="13"/>
      <c r="I417" s="13"/>
      <c r="J417" s="13"/>
      <c r="K417" s="14"/>
      <c r="L417" s="15"/>
      <c r="M417" s="16" t="str">
        <f t="shared" si="12"/>
        <v/>
      </c>
      <c r="N417" s="17" t="str">
        <f t="shared" ca="1" si="13"/>
        <v/>
      </c>
      <c r="O417" s="18" t="str">
        <f ca="1">IF(B417="","",IF(H417="Concluído","CONCLUÍDA",IF(H417="Cancelado","CANCELADA",IF(G417="","SEM PRAZO",IF(G417&lt;TODAY(),"ATRASADA",IF(G417&lt;=TODAY()+CONFIG!$B$2,"VENCE EM BREVE","NO PRAZO"))))))</f>
        <v/>
      </c>
      <c r="P417" s="13"/>
      <c r="Q417" s="13"/>
      <c r="R417" s="13"/>
    </row>
    <row r="418" spans="1:18">
      <c r="A418" s="12" t="s">
        <v>477</v>
      </c>
      <c r="B418" s="13"/>
      <c r="C418" s="13"/>
      <c r="D418" s="13"/>
      <c r="E418" s="13"/>
      <c r="F418" s="13"/>
      <c r="G418" s="14"/>
      <c r="H418" s="13"/>
      <c r="I418" s="13"/>
      <c r="J418" s="13"/>
      <c r="K418" s="14"/>
      <c r="L418" s="15"/>
      <c r="M418" s="16" t="str">
        <f t="shared" si="12"/>
        <v/>
      </c>
      <c r="N418" s="17" t="str">
        <f t="shared" ca="1" si="13"/>
        <v/>
      </c>
      <c r="O418" s="18" t="str">
        <f ca="1">IF(B418="","",IF(H418="Concluído","CONCLUÍDA",IF(H418="Cancelado","CANCELADA",IF(G418="","SEM PRAZO",IF(G418&lt;TODAY(),"ATRASADA",IF(G418&lt;=TODAY()+CONFIG!$B$2,"VENCE EM BREVE","NO PRAZO"))))))</f>
        <v/>
      </c>
      <c r="P418" s="13"/>
      <c r="Q418" s="13"/>
      <c r="R418" s="13"/>
    </row>
    <row r="419" spans="1:18">
      <c r="A419" s="12" t="s">
        <v>478</v>
      </c>
      <c r="B419" s="13"/>
      <c r="C419" s="13"/>
      <c r="D419" s="13"/>
      <c r="E419" s="13"/>
      <c r="F419" s="13"/>
      <c r="G419" s="14"/>
      <c r="H419" s="13"/>
      <c r="I419" s="13"/>
      <c r="J419" s="13"/>
      <c r="K419" s="14"/>
      <c r="L419" s="15"/>
      <c r="M419" s="16" t="str">
        <f t="shared" si="12"/>
        <v/>
      </c>
      <c r="N419" s="17" t="str">
        <f t="shared" ca="1" si="13"/>
        <v/>
      </c>
      <c r="O419" s="18" t="str">
        <f ca="1">IF(B419="","",IF(H419="Concluído","CONCLUÍDA",IF(H419="Cancelado","CANCELADA",IF(G419="","SEM PRAZO",IF(G419&lt;TODAY(),"ATRASADA",IF(G419&lt;=TODAY()+CONFIG!$B$2,"VENCE EM BREVE","NO PRAZO"))))))</f>
        <v/>
      </c>
      <c r="P419" s="13"/>
      <c r="Q419" s="13"/>
      <c r="R419" s="13"/>
    </row>
    <row r="420" spans="1:18">
      <c r="A420" s="12" t="s">
        <v>479</v>
      </c>
      <c r="B420" s="13"/>
      <c r="C420" s="13"/>
      <c r="D420" s="13"/>
      <c r="E420" s="13"/>
      <c r="F420" s="13"/>
      <c r="G420" s="14"/>
      <c r="H420" s="13"/>
      <c r="I420" s="13"/>
      <c r="J420" s="13"/>
      <c r="K420" s="14"/>
      <c r="L420" s="15"/>
      <c r="M420" s="16" t="str">
        <f t="shared" si="12"/>
        <v/>
      </c>
      <c r="N420" s="17" t="str">
        <f t="shared" ca="1" si="13"/>
        <v/>
      </c>
      <c r="O420" s="18" t="str">
        <f ca="1">IF(B420="","",IF(H420="Concluído","CONCLUÍDA",IF(H420="Cancelado","CANCELADA",IF(G420="","SEM PRAZO",IF(G420&lt;TODAY(),"ATRASADA",IF(G420&lt;=TODAY()+CONFIG!$B$2,"VENCE EM BREVE","NO PRAZO"))))))</f>
        <v/>
      </c>
      <c r="P420" s="13"/>
      <c r="Q420" s="13"/>
      <c r="R420" s="13"/>
    </row>
    <row r="421" spans="1:18">
      <c r="A421" s="12" t="s">
        <v>480</v>
      </c>
      <c r="B421" s="13"/>
      <c r="C421" s="13"/>
      <c r="D421" s="13"/>
      <c r="E421" s="13"/>
      <c r="F421" s="13"/>
      <c r="G421" s="14"/>
      <c r="H421" s="13"/>
      <c r="I421" s="13"/>
      <c r="J421" s="13"/>
      <c r="K421" s="14"/>
      <c r="L421" s="15"/>
      <c r="M421" s="16" t="str">
        <f t="shared" si="12"/>
        <v/>
      </c>
      <c r="N421" s="17" t="str">
        <f t="shared" ca="1" si="13"/>
        <v/>
      </c>
      <c r="O421" s="18" t="str">
        <f ca="1">IF(B421="","",IF(H421="Concluído","CONCLUÍDA",IF(H421="Cancelado","CANCELADA",IF(G421="","SEM PRAZO",IF(G421&lt;TODAY(),"ATRASADA",IF(G421&lt;=TODAY()+CONFIG!$B$2,"VENCE EM BREVE","NO PRAZO"))))))</f>
        <v/>
      </c>
      <c r="P421" s="13"/>
      <c r="Q421" s="13"/>
      <c r="R421" s="13"/>
    </row>
    <row r="422" spans="1:18">
      <c r="A422" s="12" t="s">
        <v>481</v>
      </c>
      <c r="B422" s="13"/>
      <c r="C422" s="13"/>
      <c r="D422" s="13"/>
      <c r="E422" s="13"/>
      <c r="F422" s="13"/>
      <c r="G422" s="14"/>
      <c r="H422" s="13"/>
      <c r="I422" s="13"/>
      <c r="J422" s="13"/>
      <c r="K422" s="14"/>
      <c r="L422" s="15"/>
      <c r="M422" s="16" t="str">
        <f t="shared" si="12"/>
        <v/>
      </c>
      <c r="N422" s="17" t="str">
        <f t="shared" ca="1" si="13"/>
        <v/>
      </c>
      <c r="O422" s="18" t="str">
        <f ca="1">IF(B422="","",IF(H422="Concluído","CONCLUÍDA",IF(H422="Cancelado","CANCELADA",IF(G422="","SEM PRAZO",IF(G422&lt;TODAY(),"ATRASADA",IF(G422&lt;=TODAY()+CONFIG!$B$2,"VENCE EM BREVE","NO PRAZO"))))))</f>
        <v/>
      </c>
      <c r="P422" s="13"/>
      <c r="Q422" s="13"/>
      <c r="R422" s="13"/>
    </row>
    <row r="423" spans="1:18">
      <c r="A423" s="12" t="s">
        <v>482</v>
      </c>
      <c r="B423" s="13"/>
      <c r="C423" s="13"/>
      <c r="D423" s="13"/>
      <c r="E423" s="13"/>
      <c r="F423" s="13"/>
      <c r="G423" s="14"/>
      <c r="H423" s="13"/>
      <c r="I423" s="13"/>
      <c r="J423" s="13"/>
      <c r="K423" s="14"/>
      <c r="L423" s="15"/>
      <c r="M423" s="16" t="str">
        <f t="shared" si="12"/>
        <v/>
      </c>
      <c r="N423" s="17" t="str">
        <f t="shared" ca="1" si="13"/>
        <v/>
      </c>
      <c r="O423" s="18" t="str">
        <f ca="1">IF(B423="","",IF(H423="Concluído","CONCLUÍDA",IF(H423="Cancelado","CANCELADA",IF(G423="","SEM PRAZO",IF(G423&lt;TODAY(),"ATRASADA",IF(G423&lt;=TODAY()+CONFIG!$B$2,"VENCE EM BREVE","NO PRAZO"))))))</f>
        <v/>
      </c>
      <c r="P423" s="13"/>
      <c r="Q423" s="13"/>
      <c r="R423" s="13"/>
    </row>
    <row r="424" spans="1:18">
      <c r="A424" s="12" t="s">
        <v>483</v>
      </c>
      <c r="B424" s="13"/>
      <c r="C424" s="13"/>
      <c r="D424" s="13"/>
      <c r="E424" s="13"/>
      <c r="F424" s="13"/>
      <c r="G424" s="14"/>
      <c r="H424" s="13"/>
      <c r="I424" s="13"/>
      <c r="J424" s="13"/>
      <c r="K424" s="14"/>
      <c r="L424" s="15"/>
      <c r="M424" s="16" t="str">
        <f t="shared" si="12"/>
        <v/>
      </c>
      <c r="N424" s="17" t="str">
        <f t="shared" ca="1" si="13"/>
        <v/>
      </c>
      <c r="O424" s="18" t="str">
        <f ca="1">IF(B424="","",IF(H424="Concluído","CONCLUÍDA",IF(H424="Cancelado","CANCELADA",IF(G424="","SEM PRAZO",IF(G424&lt;TODAY(),"ATRASADA",IF(G424&lt;=TODAY()+CONFIG!$B$2,"VENCE EM BREVE","NO PRAZO"))))))</f>
        <v/>
      </c>
      <c r="P424" s="13"/>
      <c r="Q424" s="13"/>
      <c r="R424" s="13"/>
    </row>
    <row r="425" spans="1:18">
      <c r="A425" s="12" t="s">
        <v>484</v>
      </c>
      <c r="B425" s="13"/>
      <c r="C425" s="13"/>
      <c r="D425" s="13"/>
      <c r="E425" s="13"/>
      <c r="F425" s="13"/>
      <c r="G425" s="14"/>
      <c r="H425" s="13"/>
      <c r="I425" s="13"/>
      <c r="J425" s="13"/>
      <c r="K425" s="14"/>
      <c r="L425" s="15"/>
      <c r="M425" s="16" t="str">
        <f t="shared" si="12"/>
        <v/>
      </c>
      <c r="N425" s="17" t="str">
        <f t="shared" ca="1" si="13"/>
        <v/>
      </c>
      <c r="O425" s="18" t="str">
        <f ca="1">IF(B425="","",IF(H425="Concluído","CONCLUÍDA",IF(H425="Cancelado","CANCELADA",IF(G425="","SEM PRAZO",IF(G425&lt;TODAY(),"ATRASADA",IF(G425&lt;=TODAY()+CONFIG!$B$2,"VENCE EM BREVE","NO PRAZO"))))))</f>
        <v/>
      </c>
      <c r="P425" s="13"/>
      <c r="Q425" s="13"/>
      <c r="R425" s="13"/>
    </row>
    <row r="426" spans="1:18">
      <c r="A426" s="12" t="s">
        <v>485</v>
      </c>
      <c r="B426" s="13"/>
      <c r="C426" s="13"/>
      <c r="D426" s="13"/>
      <c r="E426" s="13"/>
      <c r="F426" s="13"/>
      <c r="G426" s="14"/>
      <c r="H426" s="13"/>
      <c r="I426" s="13"/>
      <c r="J426" s="13"/>
      <c r="K426" s="14"/>
      <c r="L426" s="15"/>
      <c r="M426" s="16" t="str">
        <f t="shared" si="12"/>
        <v/>
      </c>
      <c r="N426" s="17" t="str">
        <f t="shared" ca="1" si="13"/>
        <v/>
      </c>
      <c r="O426" s="18" t="str">
        <f ca="1">IF(B426="","",IF(H426="Concluído","CONCLUÍDA",IF(H426="Cancelado","CANCELADA",IF(G426="","SEM PRAZO",IF(G426&lt;TODAY(),"ATRASADA",IF(G426&lt;=TODAY()+CONFIG!$B$2,"VENCE EM BREVE","NO PRAZO"))))))</f>
        <v/>
      </c>
      <c r="P426" s="13"/>
      <c r="Q426" s="13"/>
      <c r="R426" s="13"/>
    </row>
    <row r="427" spans="1:18">
      <c r="A427" s="12" t="s">
        <v>486</v>
      </c>
      <c r="B427" s="13"/>
      <c r="C427" s="13"/>
      <c r="D427" s="13"/>
      <c r="E427" s="13"/>
      <c r="F427" s="13"/>
      <c r="G427" s="14"/>
      <c r="H427" s="13"/>
      <c r="I427" s="13"/>
      <c r="J427" s="13"/>
      <c r="K427" s="14"/>
      <c r="L427" s="15"/>
      <c r="M427" s="16" t="str">
        <f t="shared" si="12"/>
        <v/>
      </c>
      <c r="N427" s="17" t="str">
        <f t="shared" ca="1" si="13"/>
        <v/>
      </c>
      <c r="O427" s="18" t="str">
        <f ca="1">IF(B427="","",IF(H427="Concluído","CONCLUÍDA",IF(H427="Cancelado","CANCELADA",IF(G427="","SEM PRAZO",IF(G427&lt;TODAY(),"ATRASADA",IF(G427&lt;=TODAY()+CONFIG!$B$2,"VENCE EM BREVE","NO PRAZO"))))))</f>
        <v/>
      </c>
      <c r="P427" s="13"/>
      <c r="Q427" s="13"/>
      <c r="R427" s="13"/>
    </row>
    <row r="428" spans="1:18">
      <c r="A428" s="12" t="s">
        <v>487</v>
      </c>
      <c r="B428" s="13"/>
      <c r="C428" s="13"/>
      <c r="D428" s="13"/>
      <c r="E428" s="13"/>
      <c r="F428" s="13"/>
      <c r="G428" s="14"/>
      <c r="H428" s="13"/>
      <c r="I428" s="13"/>
      <c r="J428" s="13"/>
      <c r="K428" s="14"/>
      <c r="L428" s="15"/>
      <c r="M428" s="16" t="str">
        <f t="shared" si="12"/>
        <v/>
      </c>
      <c r="N428" s="17" t="str">
        <f t="shared" ca="1" si="13"/>
        <v/>
      </c>
      <c r="O428" s="18" t="str">
        <f ca="1">IF(B428="","",IF(H428="Concluído","CONCLUÍDA",IF(H428="Cancelado","CANCELADA",IF(G428="","SEM PRAZO",IF(G428&lt;TODAY(),"ATRASADA",IF(G428&lt;=TODAY()+CONFIG!$B$2,"VENCE EM BREVE","NO PRAZO"))))))</f>
        <v/>
      </c>
      <c r="P428" s="13"/>
      <c r="Q428" s="13"/>
      <c r="R428" s="13"/>
    </row>
    <row r="429" spans="1:18">
      <c r="A429" s="12" t="s">
        <v>488</v>
      </c>
      <c r="B429" s="13"/>
      <c r="C429" s="13"/>
      <c r="D429" s="13"/>
      <c r="E429" s="13"/>
      <c r="F429" s="13"/>
      <c r="G429" s="14"/>
      <c r="H429" s="13"/>
      <c r="I429" s="13"/>
      <c r="J429" s="13"/>
      <c r="K429" s="14"/>
      <c r="L429" s="15"/>
      <c r="M429" s="16" t="str">
        <f t="shared" si="12"/>
        <v/>
      </c>
      <c r="N429" s="17" t="str">
        <f t="shared" ca="1" si="13"/>
        <v/>
      </c>
      <c r="O429" s="18" t="str">
        <f ca="1">IF(B429="","",IF(H429="Concluído","CONCLUÍDA",IF(H429="Cancelado","CANCELADA",IF(G429="","SEM PRAZO",IF(G429&lt;TODAY(),"ATRASADA",IF(G429&lt;=TODAY()+CONFIG!$B$2,"VENCE EM BREVE","NO PRAZO"))))))</f>
        <v/>
      </c>
      <c r="P429" s="13"/>
      <c r="Q429" s="13"/>
      <c r="R429" s="13"/>
    </row>
    <row r="430" spans="1:18">
      <c r="A430" s="12" t="s">
        <v>489</v>
      </c>
      <c r="B430" s="13"/>
      <c r="C430" s="13"/>
      <c r="D430" s="13"/>
      <c r="E430" s="13"/>
      <c r="F430" s="13"/>
      <c r="G430" s="14"/>
      <c r="H430" s="13"/>
      <c r="I430" s="13"/>
      <c r="J430" s="13"/>
      <c r="K430" s="14"/>
      <c r="L430" s="15"/>
      <c r="M430" s="16" t="str">
        <f t="shared" si="12"/>
        <v/>
      </c>
      <c r="N430" s="17" t="str">
        <f t="shared" ca="1" si="13"/>
        <v/>
      </c>
      <c r="O430" s="18" t="str">
        <f ca="1">IF(B430="","",IF(H430="Concluído","CONCLUÍDA",IF(H430="Cancelado","CANCELADA",IF(G430="","SEM PRAZO",IF(G430&lt;TODAY(),"ATRASADA",IF(G430&lt;=TODAY()+CONFIG!$B$2,"VENCE EM BREVE","NO PRAZO"))))))</f>
        <v/>
      </c>
      <c r="P430" s="13"/>
      <c r="Q430" s="13"/>
      <c r="R430" s="13"/>
    </row>
    <row r="431" spans="1:18">
      <c r="A431" s="12" t="s">
        <v>490</v>
      </c>
      <c r="B431" s="13"/>
      <c r="C431" s="13"/>
      <c r="D431" s="13"/>
      <c r="E431" s="13"/>
      <c r="F431" s="13"/>
      <c r="G431" s="14"/>
      <c r="H431" s="13"/>
      <c r="I431" s="13"/>
      <c r="J431" s="13"/>
      <c r="K431" s="14"/>
      <c r="L431" s="15"/>
      <c r="M431" s="16" t="str">
        <f t="shared" si="12"/>
        <v/>
      </c>
      <c r="N431" s="17" t="str">
        <f t="shared" ca="1" si="13"/>
        <v/>
      </c>
      <c r="O431" s="18" t="str">
        <f ca="1">IF(B431="","",IF(H431="Concluído","CONCLUÍDA",IF(H431="Cancelado","CANCELADA",IF(G431="","SEM PRAZO",IF(G431&lt;TODAY(),"ATRASADA",IF(G431&lt;=TODAY()+CONFIG!$B$2,"VENCE EM BREVE","NO PRAZO"))))))</f>
        <v/>
      </c>
      <c r="P431" s="13"/>
      <c r="Q431" s="13"/>
      <c r="R431" s="13"/>
    </row>
    <row r="432" spans="1:18">
      <c r="A432" s="12" t="s">
        <v>491</v>
      </c>
      <c r="B432" s="13"/>
      <c r="C432" s="13"/>
      <c r="D432" s="13"/>
      <c r="E432" s="13"/>
      <c r="F432" s="13"/>
      <c r="G432" s="14"/>
      <c r="H432" s="13"/>
      <c r="I432" s="13"/>
      <c r="J432" s="13"/>
      <c r="K432" s="14"/>
      <c r="L432" s="15"/>
      <c r="M432" s="16" t="str">
        <f t="shared" si="12"/>
        <v/>
      </c>
      <c r="N432" s="17" t="str">
        <f t="shared" ca="1" si="13"/>
        <v/>
      </c>
      <c r="O432" s="18" t="str">
        <f ca="1">IF(B432="","",IF(H432="Concluído","CONCLUÍDA",IF(H432="Cancelado","CANCELADA",IF(G432="","SEM PRAZO",IF(G432&lt;TODAY(),"ATRASADA",IF(G432&lt;=TODAY()+CONFIG!$B$2,"VENCE EM BREVE","NO PRAZO"))))))</f>
        <v/>
      </c>
      <c r="P432" s="13"/>
      <c r="Q432" s="13"/>
      <c r="R432" s="13"/>
    </row>
    <row r="433" spans="1:18">
      <c r="A433" s="12" t="s">
        <v>492</v>
      </c>
      <c r="B433" s="13"/>
      <c r="C433" s="13"/>
      <c r="D433" s="13"/>
      <c r="E433" s="13"/>
      <c r="F433" s="13"/>
      <c r="G433" s="14"/>
      <c r="H433" s="13"/>
      <c r="I433" s="13"/>
      <c r="J433" s="13"/>
      <c r="K433" s="14"/>
      <c r="L433" s="15"/>
      <c r="M433" s="16" t="str">
        <f t="shared" si="12"/>
        <v/>
      </c>
      <c r="N433" s="17" t="str">
        <f t="shared" ca="1" si="13"/>
        <v/>
      </c>
      <c r="O433" s="18" t="str">
        <f ca="1">IF(B433="","",IF(H433="Concluído","CONCLUÍDA",IF(H433="Cancelado","CANCELADA",IF(G433="","SEM PRAZO",IF(G433&lt;TODAY(),"ATRASADA",IF(G433&lt;=TODAY()+CONFIG!$B$2,"VENCE EM BREVE","NO PRAZO"))))))</f>
        <v/>
      </c>
      <c r="P433" s="13"/>
      <c r="Q433" s="13"/>
      <c r="R433" s="13"/>
    </row>
    <row r="434" spans="1:18">
      <c r="A434" s="12" t="s">
        <v>493</v>
      </c>
      <c r="B434" s="13"/>
      <c r="C434" s="13"/>
      <c r="D434" s="13"/>
      <c r="E434" s="13"/>
      <c r="F434" s="13"/>
      <c r="G434" s="14"/>
      <c r="H434" s="13"/>
      <c r="I434" s="13"/>
      <c r="J434" s="13"/>
      <c r="K434" s="14"/>
      <c r="L434" s="15"/>
      <c r="M434" s="16" t="str">
        <f t="shared" si="12"/>
        <v/>
      </c>
      <c r="N434" s="17" t="str">
        <f t="shared" ca="1" si="13"/>
        <v/>
      </c>
      <c r="O434" s="18" t="str">
        <f ca="1">IF(B434="","",IF(H434="Concluído","CONCLUÍDA",IF(H434="Cancelado","CANCELADA",IF(G434="","SEM PRAZO",IF(G434&lt;TODAY(),"ATRASADA",IF(G434&lt;=TODAY()+CONFIG!$B$2,"VENCE EM BREVE","NO PRAZO"))))))</f>
        <v/>
      </c>
      <c r="P434" s="13"/>
      <c r="Q434" s="13"/>
      <c r="R434" s="13"/>
    </row>
    <row r="435" spans="1:18">
      <c r="A435" s="12" t="s">
        <v>494</v>
      </c>
      <c r="B435" s="13"/>
      <c r="C435" s="13"/>
      <c r="D435" s="13"/>
      <c r="E435" s="13"/>
      <c r="F435" s="13"/>
      <c r="G435" s="14"/>
      <c r="H435" s="13"/>
      <c r="I435" s="13"/>
      <c r="J435" s="13"/>
      <c r="K435" s="14"/>
      <c r="L435" s="15"/>
      <c r="M435" s="16" t="str">
        <f t="shared" si="12"/>
        <v/>
      </c>
      <c r="N435" s="17" t="str">
        <f t="shared" ca="1" si="13"/>
        <v/>
      </c>
      <c r="O435" s="18" t="str">
        <f ca="1">IF(B435="","",IF(H435="Concluído","CONCLUÍDA",IF(H435="Cancelado","CANCELADA",IF(G435="","SEM PRAZO",IF(G435&lt;TODAY(),"ATRASADA",IF(G435&lt;=TODAY()+CONFIG!$B$2,"VENCE EM BREVE","NO PRAZO"))))))</f>
        <v/>
      </c>
      <c r="P435" s="13"/>
      <c r="Q435" s="13"/>
      <c r="R435" s="13"/>
    </row>
    <row r="436" spans="1:18">
      <c r="A436" s="12" t="s">
        <v>495</v>
      </c>
      <c r="B436" s="13"/>
      <c r="C436" s="13"/>
      <c r="D436" s="13"/>
      <c r="E436" s="13"/>
      <c r="F436" s="13"/>
      <c r="G436" s="14"/>
      <c r="H436" s="13"/>
      <c r="I436" s="13"/>
      <c r="J436" s="13"/>
      <c r="K436" s="14"/>
      <c r="L436" s="15"/>
      <c r="M436" s="16" t="str">
        <f t="shared" si="12"/>
        <v/>
      </c>
      <c r="N436" s="17" t="str">
        <f t="shared" ca="1" si="13"/>
        <v/>
      </c>
      <c r="O436" s="18" t="str">
        <f ca="1">IF(B436="","",IF(H436="Concluído","CONCLUÍDA",IF(H436="Cancelado","CANCELADA",IF(G436="","SEM PRAZO",IF(G436&lt;TODAY(),"ATRASADA",IF(G436&lt;=TODAY()+CONFIG!$B$2,"VENCE EM BREVE","NO PRAZO"))))))</f>
        <v/>
      </c>
      <c r="P436" s="13"/>
      <c r="Q436" s="13"/>
      <c r="R436" s="13"/>
    </row>
    <row r="437" spans="1:18">
      <c r="A437" s="12" t="s">
        <v>496</v>
      </c>
      <c r="B437" s="13"/>
      <c r="C437" s="13"/>
      <c r="D437" s="13"/>
      <c r="E437" s="13"/>
      <c r="F437" s="13"/>
      <c r="G437" s="14"/>
      <c r="H437" s="13"/>
      <c r="I437" s="13"/>
      <c r="J437" s="13"/>
      <c r="K437" s="14"/>
      <c r="L437" s="15"/>
      <c r="M437" s="16" t="str">
        <f t="shared" si="12"/>
        <v/>
      </c>
      <c r="N437" s="17" t="str">
        <f t="shared" ca="1" si="13"/>
        <v/>
      </c>
      <c r="O437" s="18" t="str">
        <f ca="1">IF(B437="","",IF(H437="Concluído","CONCLUÍDA",IF(H437="Cancelado","CANCELADA",IF(G437="","SEM PRAZO",IF(G437&lt;TODAY(),"ATRASADA",IF(G437&lt;=TODAY()+CONFIG!$B$2,"VENCE EM BREVE","NO PRAZO"))))))</f>
        <v/>
      </c>
      <c r="P437" s="13"/>
      <c r="Q437" s="13"/>
      <c r="R437" s="13"/>
    </row>
    <row r="438" spans="1:18">
      <c r="A438" s="12" t="s">
        <v>497</v>
      </c>
      <c r="B438" s="13"/>
      <c r="C438" s="13"/>
      <c r="D438" s="13"/>
      <c r="E438" s="13"/>
      <c r="F438" s="13"/>
      <c r="G438" s="14"/>
      <c r="H438" s="13"/>
      <c r="I438" s="13"/>
      <c r="J438" s="13"/>
      <c r="K438" s="14"/>
      <c r="L438" s="15"/>
      <c r="M438" s="16" t="str">
        <f t="shared" si="12"/>
        <v/>
      </c>
      <c r="N438" s="17" t="str">
        <f t="shared" ca="1" si="13"/>
        <v/>
      </c>
      <c r="O438" s="18" t="str">
        <f ca="1">IF(B438="","",IF(H438="Concluído","CONCLUÍDA",IF(H438="Cancelado","CANCELADA",IF(G438="","SEM PRAZO",IF(G438&lt;TODAY(),"ATRASADA",IF(G438&lt;=TODAY()+CONFIG!$B$2,"VENCE EM BREVE","NO PRAZO"))))))</f>
        <v/>
      </c>
      <c r="P438" s="13"/>
      <c r="Q438" s="13"/>
      <c r="R438" s="13"/>
    </row>
    <row r="439" spans="1:18">
      <c r="A439" s="12" t="s">
        <v>498</v>
      </c>
      <c r="B439" s="13"/>
      <c r="C439" s="13"/>
      <c r="D439" s="13"/>
      <c r="E439" s="13"/>
      <c r="F439" s="13"/>
      <c r="G439" s="14"/>
      <c r="H439" s="13"/>
      <c r="I439" s="13"/>
      <c r="J439" s="13"/>
      <c r="K439" s="14"/>
      <c r="L439" s="15"/>
      <c r="M439" s="16" t="str">
        <f t="shared" si="12"/>
        <v/>
      </c>
      <c r="N439" s="17" t="str">
        <f t="shared" ca="1" si="13"/>
        <v/>
      </c>
      <c r="O439" s="18" t="str">
        <f ca="1">IF(B439="","",IF(H439="Concluído","CONCLUÍDA",IF(H439="Cancelado","CANCELADA",IF(G439="","SEM PRAZO",IF(G439&lt;TODAY(),"ATRASADA",IF(G439&lt;=TODAY()+CONFIG!$B$2,"VENCE EM BREVE","NO PRAZO"))))))</f>
        <v/>
      </c>
      <c r="P439" s="13"/>
      <c r="Q439" s="13"/>
      <c r="R439" s="13"/>
    </row>
    <row r="440" spans="1:18">
      <c r="A440" s="12" t="s">
        <v>499</v>
      </c>
      <c r="B440" s="13"/>
      <c r="C440" s="13"/>
      <c r="D440" s="13"/>
      <c r="E440" s="13"/>
      <c r="F440" s="13"/>
      <c r="G440" s="14"/>
      <c r="H440" s="13"/>
      <c r="I440" s="13"/>
      <c r="J440" s="13"/>
      <c r="K440" s="14"/>
      <c r="L440" s="15"/>
      <c r="M440" s="16" t="str">
        <f t="shared" si="12"/>
        <v/>
      </c>
      <c r="N440" s="17" t="str">
        <f t="shared" ca="1" si="13"/>
        <v/>
      </c>
      <c r="O440" s="18" t="str">
        <f ca="1">IF(B440="","",IF(H440="Concluído","CONCLUÍDA",IF(H440="Cancelado","CANCELADA",IF(G440="","SEM PRAZO",IF(G440&lt;TODAY(),"ATRASADA",IF(G440&lt;=TODAY()+CONFIG!$B$2,"VENCE EM BREVE","NO PRAZO"))))))</f>
        <v/>
      </c>
      <c r="P440" s="13"/>
      <c r="Q440" s="13"/>
      <c r="R440" s="13"/>
    </row>
    <row r="441" spans="1:18">
      <c r="A441" s="12" t="s">
        <v>500</v>
      </c>
      <c r="B441" s="13"/>
      <c r="C441" s="13"/>
      <c r="D441" s="13"/>
      <c r="E441" s="13"/>
      <c r="F441" s="13"/>
      <c r="G441" s="14"/>
      <c r="H441" s="13"/>
      <c r="I441" s="13"/>
      <c r="J441" s="13"/>
      <c r="K441" s="14"/>
      <c r="L441" s="15"/>
      <c r="M441" s="16" t="str">
        <f t="shared" si="12"/>
        <v/>
      </c>
      <c r="N441" s="17" t="str">
        <f t="shared" ca="1" si="13"/>
        <v/>
      </c>
      <c r="O441" s="18" t="str">
        <f ca="1">IF(B441="","",IF(H441="Concluído","CONCLUÍDA",IF(H441="Cancelado","CANCELADA",IF(G441="","SEM PRAZO",IF(G441&lt;TODAY(),"ATRASADA",IF(G441&lt;=TODAY()+CONFIG!$B$2,"VENCE EM BREVE","NO PRAZO"))))))</f>
        <v/>
      </c>
      <c r="P441" s="13"/>
      <c r="Q441" s="13"/>
      <c r="R441" s="13"/>
    </row>
    <row r="442" spans="1:18">
      <c r="A442" s="12" t="s">
        <v>501</v>
      </c>
      <c r="B442" s="13"/>
      <c r="C442" s="13"/>
      <c r="D442" s="13"/>
      <c r="E442" s="13"/>
      <c r="F442" s="13"/>
      <c r="G442" s="14"/>
      <c r="H442" s="13"/>
      <c r="I442" s="13"/>
      <c r="J442" s="13"/>
      <c r="K442" s="14"/>
      <c r="L442" s="15"/>
      <c r="M442" s="16" t="str">
        <f t="shared" si="12"/>
        <v/>
      </c>
      <c r="N442" s="17" t="str">
        <f t="shared" ca="1" si="13"/>
        <v/>
      </c>
      <c r="O442" s="18" t="str">
        <f ca="1">IF(B442="","",IF(H442="Concluído","CONCLUÍDA",IF(H442="Cancelado","CANCELADA",IF(G442="","SEM PRAZO",IF(G442&lt;TODAY(),"ATRASADA",IF(G442&lt;=TODAY()+CONFIG!$B$2,"VENCE EM BREVE","NO PRAZO"))))))</f>
        <v/>
      </c>
      <c r="P442" s="13"/>
      <c r="Q442" s="13"/>
      <c r="R442" s="13"/>
    </row>
    <row r="443" spans="1:18">
      <c r="A443" s="12" t="s">
        <v>502</v>
      </c>
      <c r="B443" s="13"/>
      <c r="C443" s="13"/>
      <c r="D443" s="13"/>
      <c r="E443" s="13"/>
      <c r="F443" s="13"/>
      <c r="G443" s="14"/>
      <c r="H443" s="13"/>
      <c r="I443" s="13"/>
      <c r="J443" s="13"/>
      <c r="K443" s="14"/>
      <c r="L443" s="15"/>
      <c r="M443" s="16" t="str">
        <f t="shared" si="12"/>
        <v/>
      </c>
      <c r="N443" s="17" t="str">
        <f t="shared" ca="1" si="13"/>
        <v/>
      </c>
      <c r="O443" s="18" t="str">
        <f ca="1">IF(B443="","",IF(H443="Concluído","CONCLUÍDA",IF(H443="Cancelado","CANCELADA",IF(G443="","SEM PRAZO",IF(G443&lt;TODAY(),"ATRASADA",IF(G443&lt;=TODAY()+CONFIG!$B$2,"VENCE EM BREVE","NO PRAZO"))))))</f>
        <v/>
      </c>
      <c r="P443" s="13"/>
      <c r="Q443" s="13"/>
      <c r="R443" s="13"/>
    </row>
    <row r="444" spans="1:18">
      <c r="A444" s="12" t="s">
        <v>503</v>
      </c>
      <c r="B444" s="13"/>
      <c r="C444" s="13"/>
      <c r="D444" s="13"/>
      <c r="E444" s="13"/>
      <c r="F444" s="13"/>
      <c r="G444" s="14"/>
      <c r="H444" s="13"/>
      <c r="I444" s="13"/>
      <c r="J444" s="13"/>
      <c r="K444" s="14"/>
      <c r="L444" s="15"/>
      <c r="M444" s="16" t="str">
        <f t="shared" si="12"/>
        <v/>
      </c>
      <c r="N444" s="17" t="str">
        <f t="shared" ca="1" si="13"/>
        <v/>
      </c>
      <c r="O444" s="18" t="str">
        <f ca="1">IF(B444="","",IF(H444="Concluído","CONCLUÍDA",IF(H444="Cancelado","CANCELADA",IF(G444="","SEM PRAZO",IF(G444&lt;TODAY(),"ATRASADA",IF(G444&lt;=TODAY()+CONFIG!$B$2,"VENCE EM BREVE","NO PRAZO"))))))</f>
        <v/>
      </c>
      <c r="P444" s="13"/>
      <c r="Q444" s="13"/>
      <c r="R444" s="13"/>
    </row>
    <row r="445" spans="1:18">
      <c r="A445" s="12" t="s">
        <v>504</v>
      </c>
      <c r="B445" s="13"/>
      <c r="C445" s="13"/>
      <c r="D445" s="13"/>
      <c r="E445" s="13"/>
      <c r="F445" s="13"/>
      <c r="G445" s="14"/>
      <c r="H445" s="13"/>
      <c r="I445" s="13"/>
      <c r="J445" s="13"/>
      <c r="K445" s="14"/>
      <c r="L445" s="15"/>
      <c r="M445" s="16" t="str">
        <f t="shared" si="12"/>
        <v/>
      </c>
      <c r="N445" s="17" t="str">
        <f t="shared" ca="1" si="13"/>
        <v/>
      </c>
      <c r="O445" s="18" t="str">
        <f ca="1">IF(B445="","",IF(H445="Concluído","CONCLUÍDA",IF(H445="Cancelado","CANCELADA",IF(G445="","SEM PRAZO",IF(G445&lt;TODAY(),"ATRASADA",IF(G445&lt;=TODAY()+CONFIG!$B$2,"VENCE EM BREVE","NO PRAZO"))))))</f>
        <v/>
      </c>
      <c r="P445" s="13"/>
      <c r="Q445" s="13"/>
      <c r="R445" s="13"/>
    </row>
    <row r="446" spans="1:18">
      <c r="A446" s="12" t="s">
        <v>505</v>
      </c>
      <c r="B446" s="13"/>
      <c r="C446" s="13"/>
      <c r="D446" s="13"/>
      <c r="E446" s="13"/>
      <c r="F446" s="13"/>
      <c r="G446" s="14"/>
      <c r="H446" s="13"/>
      <c r="I446" s="13"/>
      <c r="J446" s="13"/>
      <c r="K446" s="14"/>
      <c r="L446" s="15"/>
      <c r="M446" s="16" t="str">
        <f t="shared" si="12"/>
        <v/>
      </c>
      <c r="N446" s="17" t="str">
        <f t="shared" ca="1" si="13"/>
        <v/>
      </c>
      <c r="O446" s="18" t="str">
        <f ca="1">IF(B446="","",IF(H446="Concluído","CONCLUÍDA",IF(H446="Cancelado","CANCELADA",IF(G446="","SEM PRAZO",IF(G446&lt;TODAY(),"ATRASADA",IF(G446&lt;=TODAY()+CONFIG!$B$2,"VENCE EM BREVE","NO PRAZO"))))))</f>
        <v/>
      </c>
      <c r="P446" s="13"/>
      <c r="Q446" s="13"/>
      <c r="R446" s="13"/>
    </row>
    <row r="447" spans="1:18">
      <c r="A447" s="12" t="s">
        <v>506</v>
      </c>
      <c r="B447" s="13"/>
      <c r="C447" s="13"/>
      <c r="D447" s="13"/>
      <c r="E447" s="13"/>
      <c r="F447" s="13"/>
      <c r="G447" s="14"/>
      <c r="H447" s="13"/>
      <c r="I447" s="13"/>
      <c r="J447" s="13"/>
      <c r="K447" s="14"/>
      <c r="L447" s="15"/>
      <c r="M447" s="16" t="str">
        <f t="shared" si="12"/>
        <v/>
      </c>
      <c r="N447" s="17" t="str">
        <f t="shared" ca="1" si="13"/>
        <v/>
      </c>
      <c r="O447" s="18" t="str">
        <f ca="1">IF(B447="","",IF(H447="Concluído","CONCLUÍDA",IF(H447="Cancelado","CANCELADA",IF(G447="","SEM PRAZO",IF(G447&lt;TODAY(),"ATRASADA",IF(G447&lt;=TODAY()+CONFIG!$B$2,"VENCE EM BREVE","NO PRAZO"))))))</f>
        <v/>
      </c>
      <c r="P447" s="13"/>
      <c r="Q447" s="13"/>
      <c r="R447" s="13"/>
    </row>
    <row r="448" spans="1:18">
      <c r="A448" s="12" t="s">
        <v>507</v>
      </c>
      <c r="B448" s="13"/>
      <c r="C448" s="13"/>
      <c r="D448" s="13"/>
      <c r="E448" s="13"/>
      <c r="F448" s="13"/>
      <c r="G448" s="14"/>
      <c r="H448" s="13"/>
      <c r="I448" s="13"/>
      <c r="J448" s="13"/>
      <c r="K448" s="14"/>
      <c r="L448" s="15"/>
      <c r="M448" s="16" t="str">
        <f t="shared" si="12"/>
        <v/>
      </c>
      <c r="N448" s="17" t="str">
        <f t="shared" ca="1" si="13"/>
        <v/>
      </c>
      <c r="O448" s="18" t="str">
        <f ca="1">IF(B448="","",IF(H448="Concluído","CONCLUÍDA",IF(H448="Cancelado","CANCELADA",IF(G448="","SEM PRAZO",IF(G448&lt;TODAY(),"ATRASADA",IF(G448&lt;=TODAY()+CONFIG!$B$2,"VENCE EM BREVE","NO PRAZO"))))))</f>
        <v/>
      </c>
      <c r="P448" s="13"/>
      <c r="Q448" s="13"/>
      <c r="R448" s="13"/>
    </row>
    <row r="449" spans="1:18">
      <c r="A449" s="12" t="s">
        <v>508</v>
      </c>
      <c r="B449" s="13"/>
      <c r="C449" s="13"/>
      <c r="D449" s="13"/>
      <c r="E449" s="13"/>
      <c r="F449" s="13"/>
      <c r="G449" s="14"/>
      <c r="H449" s="13"/>
      <c r="I449" s="13"/>
      <c r="J449" s="13"/>
      <c r="K449" s="14"/>
      <c r="L449" s="15"/>
      <c r="M449" s="16" t="str">
        <f t="shared" si="12"/>
        <v/>
      </c>
      <c r="N449" s="17" t="str">
        <f t="shared" ca="1" si="13"/>
        <v/>
      </c>
      <c r="O449" s="18" t="str">
        <f ca="1">IF(B449="","",IF(H449="Concluído","CONCLUÍDA",IF(H449="Cancelado","CANCELADA",IF(G449="","SEM PRAZO",IF(G449&lt;TODAY(),"ATRASADA",IF(G449&lt;=TODAY()+CONFIG!$B$2,"VENCE EM BREVE","NO PRAZO"))))))</f>
        <v/>
      </c>
      <c r="P449" s="13"/>
      <c r="Q449" s="13"/>
      <c r="R449" s="13"/>
    </row>
    <row r="450" spans="1:18">
      <c r="A450" s="12" t="s">
        <v>509</v>
      </c>
      <c r="B450" s="13"/>
      <c r="C450" s="13"/>
      <c r="D450" s="13"/>
      <c r="E450" s="13"/>
      <c r="F450" s="13"/>
      <c r="G450" s="14"/>
      <c r="H450" s="13"/>
      <c r="I450" s="13"/>
      <c r="J450" s="13"/>
      <c r="K450" s="14"/>
      <c r="L450" s="15"/>
      <c r="M450" s="16" t="str">
        <f t="shared" si="12"/>
        <v/>
      </c>
      <c r="N450" s="17" t="str">
        <f t="shared" ca="1" si="13"/>
        <v/>
      </c>
      <c r="O450" s="18" t="str">
        <f ca="1">IF(B450="","",IF(H450="Concluído","CONCLUÍDA",IF(H450="Cancelado","CANCELADA",IF(G450="","SEM PRAZO",IF(G450&lt;TODAY(),"ATRASADA",IF(G450&lt;=TODAY()+CONFIG!$B$2,"VENCE EM BREVE","NO PRAZO"))))))</f>
        <v/>
      </c>
      <c r="P450" s="13"/>
      <c r="Q450" s="13"/>
      <c r="R450" s="13"/>
    </row>
    <row r="451" spans="1:18">
      <c r="A451" s="12" t="s">
        <v>510</v>
      </c>
      <c r="B451" s="13"/>
      <c r="C451" s="13"/>
      <c r="D451" s="13"/>
      <c r="E451" s="13"/>
      <c r="F451" s="13"/>
      <c r="G451" s="14"/>
      <c r="H451" s="13"/>
      <c r="I451" s="13"/>
      <c r="J451" s="13"/>
      <c r="K451" s="14"/>
      <c r="L451" s="15"/>
      <c r="M451" s="16" t="str">
        <f t="shared" si="12"/>
        <v/>
      </c>
      <c r="N451" s="17" t="str">
        <f t="shared" ca="1" si="13"/>
        <v/>
      </c>
      <c r="O451" s="18" t="str">
        <f ca="1">IF(B451="","",IF(H451="Concluído","CONCLUÍDA",IF(H451="Cancelado","CANCELADA",IF(G451="","SEM PRAZO",IF(G451&lt;TODAY(),"ATRASADA",IF(G451&lt;=TODAY()+CONFIG!$B$2,"VENCE EM BREVE","NO PRAZO"))))))</f>
        <v/>
      </c>
      <c r="P451" s="13"/>
      <c r="Q451" s="13"/>
      <c r="R451" s="13"/>
    </row>
    <row r="452" spans="1:18">
      <c r="A452" s="12" t="s">
        <v>511</v>
      </c>
      <c r="B452" s="13"/>
      <c r="C452" s="13"/>
      <c r="D452" s="13"/>
      <c r="E452" s="13"/>
      <c r="F452" s="13"/>
      <c r="G452" s="14"/>
      <c r="H452" s="13"/>
      <c r="I452" s="13"/>
      <c r="J452" s="13"/>
      <c r="K452" s="14"/>
      <c r="L452" s="15"/>
      <c r="M452" s="16" t="str">
        <f t="shared" si="12"/>
        <v/>
      </c>
      <c r="N452" s="17" t="str">
        <f t="shared" ca="1" si="13"/>
        <v/>
      </c>
      <c r="O452" s="18" t="str">
        <f ca="1">IF(B452="","",IF(H452="Concluído","CONCLUÍDA",IF(H452="Cancelado","CANCELADA",IF(G452="","SEM PRAZO",IF(G452&lt;TODAY(),"ATRASADA",IF(G452&lt;=TODAY()+CONFIG!$B$2,"VENCE EM BREVE","NO PRAZO"))))))</f>
        <v/>
      </c>
      <c r="P452" s="13"/>
      <c r="Q452" s="13"/>
      <c r="R452" s="13"/>
    </row>
    <row r="453" spans="1:18">
      <c r="A453" s="12" t="s">
        <v>512</v>
      </c>
      <c r="B453" s="13"/>
      <c r="C453" s="13"/>
      <c r="D453" s="13"/>
      <c r="E453" s="13"/>
      <c r="F453" s="13"/>
      <c r="G453" s="14"/>
      <c r="H453" s="13"/>
      <c r="I453" s="13"/>
      <c r="J453" s="13"/>
      <c r="K453" s="14"/>
      <c r="L453" s="15"/>
      <c r="M453" s="16" t="str">
        <f t="shared" si="12"/>
        <v/>
      </c>
      <c r="N453" s="17" t="str">
        <f t="shared" ca="1" si="13"/>
        <v/>
      </c>
      <c r="O453" s="18" t="str">
        <f ca="1">IF(B453="","",IF(H453="Concluído","CONCLUÍDA",IF(H453="Cancelado","CANCELADA",IF(G453="","SEM PRAZO",IF(G453&lt;TODAY(),"ATRASADA",IF(G453&lt;=TODAY()+CONFIG!$B$2,"VENCE EM BREVE","NO PRAZO"))))))</f>
        <v/>
      </c>
      <c r="P453" s="13"/>
      <c r="Q453" s="13"/>
      <c r="R453" s="13"/>
    </row>
    <row r="454" spans="1:18">
      <c r="A454" s="12" t="s">
        <v>513</v>
      </c>
      <c r="B454" s="13"/>
      <c r="C454" s="13"/>
      <c r="D454" s="13"/>
      <c r="E454" s="13"/>
      <c r="F454" s="13"/>
      <c r="G454" s="14"/>
      <c r="H454" s="13"/>
      <c r="I454" s="13"/>
      <c r="J454" s="13"/>
      <c r="K454" s="14"/>
      <c r="L454" s="15"/>
      <c r="M454" s="16" t="str">
        <f t="shared" ref="M454:M505" si="14">IF(OR(B454="",G454="",H454&lt;&gt;"Concluído",I454="",I454="Não recorrente",I454="Conforme contrato"),"",IF(I454="Diária",G454+1,IF(I454="Semanal",G454+7,IF(I454="Quinzenal",G454+15,IF(I454="Mensal",EDATE(G454,1),IF(I454="Bimestral",EDATE(G454,2),IF(I454="Trimestral",EDATE(G454,3),IF(I454="Semestral",EDATE(G454,6),IF(I454="Anual",EDATE(G454,12),"")))))))))</f>
        <v/>
      </c>
      <c r="N454" s="17" t="str">
        <f t="shared" ref="N454:N505" ca="1" si="15">IF(OR(B454="",G454="",H454="Concluído",H454="Cancelado"),"",G454-TODAY())</f>
        <v/>
      </c>
      <c r="O454" s="18" t="str">
        <f ca="1">IF(B454="","",IF(H454="Concluído","CONCLUÍDA",IF(H454="Cancelado","CANCELADA",IF(G454="","SEM PRAZO",IF(G454&lt;TODAY(),"ATRASADA",IF(G454&lt;=TODAY()+CONFIG!$B$2,"VENCE EM BREVE","NO PRAZO"))))))</f>
        <v/>
      </c>
      <c r="P454" s="13"/>
      <c r="Q454" s="13"/>
      <c r="R454" s="13"/>
    </row>
    <row r="455" spans="1:18">
      <c r="A455" s="12" t="s">
        <v>514</v>
      </c>
      <c r="B455" s="13"/>
      <c r="C455" s="13"/>
      <c r="D455" s="13"/>
      <c r="E455" s="13"/>
      <c r="F455" s="13"/>
      <c r="G455" s="14"/>
      <c r="H455" s="13"/>
      <c r="I455" s="13"/>
      <c r="J455" s="13"/>
      <c r="K455" s="14"/>
      <c r="L455" s="15"/>
      <c r="M455" s="16" t="str">
        <f t="shared" si="14"/>
        <v/>
      </c>
      <c r="N455" s="17" t="str">
        <f t="shared" ca="1" si="15"/>
        <v/>
      </c>
      <c r="O455" s="18" t="str">
        <f ca="1">IF(B455="","",IF(H455="Concluído","CONCLUÍDA",IF(H455="Cancelado","CANCELADA",IF(G455="","SEM PRAZO",IF(G455&lt;TODAY(),"ATRASADA",IF(G455&lt;=TODAY()+CONFIG!$B$2,"VENCE EM BREVE","NO PRAZO"))))))</f>
        <v/>
      </c>
      <c r="P455" s="13"/>
      <c r="Q455" s="13"/>
      <c r="R455" s="13"/>
    </row>
    <row r="456" spans="1:18">
      <c r="A456" s="12" t="s">
        <v>515</v>
      </c>
      <c r="B456" s="13"/>
      <c r="C456" s="13"/>
      <c r="D456" s="13"/>
      <c r="E456" s="13"/>
      <c r="F456" s="13"/>
      <c r="G456" s="14"/>
      <c r="H456" s="13"/>
      <c r="I456" s="13"/>
      <c r="J456" s="13"/>
      <c r="K456" s="14"/>
      <c r="L456" s="15"/>
      <c r="M456" s="16" t="str">
        <f t="shared" si="14"/>
        <v/>
      </c>
      <c r="N456" s="17" t="str">
        <f t="shared" ca="1" si="15"/>
        <v/>
      </c>
      <c r="O456" s="18" t="str">
        <f ca="1">IF(B456="","",IF(H456="Concluído","CONCLUÍDA",IF(H456="Cancelado","CANCELADA",IF(G456="","SEM PRAZO",IF(G456&lt;TODAY(),"ATRASADA",IF(G456&lt;=TODAY()+CONFIG!$B$2,"VENCE EM BREVE","NO PRAZO"))))))</f>
        <v/>
      </c>
      <c r="P456" s="13"/>
      <c r="Q456" s="13"/>
      <c r="R456" s="13"/>
    </row>
    <row r="457" spans="1:18">
      <c r="A457" s="12" t="s">
        <v>516</v>
      </c>
      <c r="B457" s="13"/>
      <c r="C457" s="13"/>
      <c r="D457" s="13"/>
      <c r="E457" s="13"/>
      <c r="F457" s="13"/>
      <c r="G457" s="14"/>
      <c r="H457" s="13"/>
      <c r="I457" s="13"/>
      <c r="J457" s="13"/>
      <c r="K457" s="14"/>
      <c r="L457" s="15"/>
      <c r="M457" s="16" t="str">
        <f t="shared" si="14"/>
        <v/>
      </c>
      <c r="N457" s="17" t="str">
        <f t="shared" ca="1" si="15"/>
        <v/>
      </c>
      <c r="O457" s="18" t="str">
        <f ca="1">IF(B457="","",IF(H457="Concluído","CONCLUÍDA",IF(H457="Cancelado","CANCELADA",IF(G457="","SEM PRAZO",IF(G457&lt;TODAY(),"ATRASADA",IF(G457&lt;=TODAY()+CONFIG!$B$2,"VENCE EM BREVE","NO PRAZO"))))))</f>
        <v/>
      </c>
      <c r="P457" s="13"/>
      <c r="Q457" s="13"/>
      <c r="R457" s="13"/>
    </row>
    <row r="458" spans="1:18">
      <c r="A458" s="12" t="s">
        <v>517</v>
      </c>
      <c r="B458" s="13"/>
      <c r="C458" s="13"/>
      <c r="D458" s="13"/>
      <c r="E458" s="13"/>
      <c r="F458" s="13"/>
      <c r="G458" s="14"/>
      <c r="H458" s="13"/>
      <c r="I458" s="13"/>
      <c r="J458" s="13"/>
      <c r="K458" s="14"/>
      <c r="L458" s="15"/>
      <c r="M458" s="16" t="str">
        <f t="shared" si="14"/>
        <v/>
      </c>
      <c r="N458" s="17" t="str">
        <f t="shared" ca="1" si="15"/>
        <v/>
      </c>
      <c r="O458" s="18" t="str">
        <f ca="1">IF(B458="","",IF(H458="Concluído","CONCLUÍDA",IF(H458="Cancelado","CANCELADA",IF(G458="","SEM PRAZO",IF(G458&lt;TODAY(),"ATRASADA",IF(G458&lt;=TODAY()+CONFIG!$B$2,"VENCE EM BREVE","NO PRAZO"))))))</f>
        <v/>
      </c>
      <c r="P458" s="13"/>
      <c r="Q458" s="13"/>
      <c r="R458" s="13"/>
    </row>
    <row r="459" spans="1:18">
      <c r="A459" s="12" t="s">
        <v>518</v>
      </c>
      <c r="B459" s="13"/>
      <c r="C459" s="13"/>
      <c r="D459" s="13"/>
      <c r="E459" s="13"/>
      <c r="F459" s="13"/>
      <c r="G459" s="14"/>
      <c r="H459" s="13"/>
      <c r="I459" s="13"/>
      <c r="J459" s="13"/>
      <c r="K459" s="14"/>
      <c r="L459" s="15"/>
      <c r="M459" s="16" t="str">
        <f t="shared" si="14"/>
        <v/>
      </c>
      <c r="N459" s="17" t="str">
        <f t="shared" ca="1" si="15"/>
        <v/>
      </c>
      <c r="O459" s="18" t="str">
        <f ca="1">IF(B459="","",IF(H459="Concluído","CONCLUÍDA",IF(H459="Cancelado","CANCELADA",IF(G459="","SEM PRAZO",IF(G459&lt;TODAY(),"ATRASADA",IF(G459&lt;=TODAY()+CONFIG!$B$2,"VENCE EM BREVE","NO PRAZO"))))))</f>
        <v/>
      </c>
      <c r="P459" s="13"/>
      <c r="Q459" s="13"/>
      <c r="R459" s="13"/>
    </row>
    <row r="460" spans="1:18">
      <c r="A460" s="12" t="s">
        <v>519</v>
      </c>
      <c r="B460" s="13"/>
      <c r="C460" s="13"/>
      <c r="D460" s="13"/>
      <c r="E460" s="13"/>
      <c r="F460" s="13"/>
      <c r="G460" s="14"/>
      <c r="H460" s="13"/>
      <c r="I460" s="13"/>
      <c r="J460" s="13"/>
      <c r="K460" s="14"/>
      <c r="L460" s="15"/>
      <c r="M460" s="16" t="str">
        <f t="shared" si="14"/>
        <v/>
      </c>
      <c r="N460" s="17" t="str">
        <f t="shared" ca="1" si="15"/>
        <v/>
      </c>
      <c r="O460" s="18" t="str">
        <f ca="1">IF(B460="","",IF(H460="Concluído","CONCLUÍDA",IF(H460="Cancelado","CANCELADA",IF(G460="","SEM PRAZO",IF(G460&lt;TODAY(),"ATRASADA",IF(G460&lt;=TODAY()+CONFIG!$B$2,"VENCE EM BREVE","NO PRAZO"))))))</f>
        <v/>
      </c>
      <c r="P460" s="13"/>
      <c r="Q460" s="13"/>
      <c r="R460" s="13"/>
    </row>
    <row r="461" spans="1:18">
      <c r="A461" s="12" t="s">
        <v>520</v>
      </c>
      <c r="B461" s="13"/>
      <c r="C461" s="13"/>
      <c r="D461" s="13"/>
      <c r="E461" s="13"/>
      <c r="F461" s="13"/>
      <c r="G461" s="14"/>
      <c r="H461" s="13"/>
      <c r="I461" s="13"/>
      <c r="J461" s="13"/>
      <c r="K461" s="14"/>
      <c r="L461" s="15"/>
      <c r="M461" s="16" t="str">
        <f t="shared" si="14"/>
        <v/>
      </c>
      <c r="N461" s="17" t="str">
        <f t="shared" ca="1" si="15"/>
        <v/>
      </c>
      <c r="O461" s="18" t="str">
        <f ca="1">IF(B461="","",IF(H461="Concluído","CONCLUÍDA",IF(H461="Cancelado","CANCELADA",IF(G461="","SEM PRAZO",IF(G461&lt;TODAY(),"ATRASADA",IF(G461&lt;=TODAY()+CONFIG!$B$2,"VENCE EM BREVE","NO PRAZO"))))))</f>
        <v/>
      </c>
      <c r="P461" s="13"/>
      <c r="Q461" s="13"/>
      <c r="R461" s="13"/>
    </row>
    <row r="462" spans="1:18">
      <c r="A462" s="12" t="s">
        <v>521</v>
      </c>
      <c r="B462" s="13"/>
      <c r="C462" s="13"/>
      <c r="D462" s="13"/>
      <c r="E462" s="13"/>
      <c r="F462" s="13"/>
      <c r="G462" s="14"/>
      <c r="H462" s="13"/>
      <c r="I462" s="13"/>
      <c r="J462" s="13"/>
      <c r="K462" s="14"/>
      <c r="L462" s="15"/>
      <c r="M462" s="16" t="str">
        <f t="shared" si="14"/>
        <v/>
      </c>
      <c r="N462" s="17" t="str">
        <f t="shared" ca="1" si="15"/>
        <v/>
      </c>
      <c r="O462" s="18" t="str">
        <f ca="1">IF(B462="","",IF(H462="Concluído","CONCLUÍDA",IF(H462="Cancelado","CANCELADA",IF(G462="","SEM PRAZO",IF(G462&lt;TODAY(),"ATRASADA",IF(G462&lt;=TODAY()+CONFIG!$B$2,"VENCE EM BREVE","NO PRAZO"))))))</f>
        <v/>
      </c>
      <c r="P462" s="13"/>
      <c r="Q462" s="13"/>
      <c r="R462" s="13"/>
    </row>
    <row r="463" spans="1:18">
      <c r="A463" s="12" t="s">
        <v>522</v>
      </c>
      <c r="B463" s="13"/>
      <c r="C463" s="13"/>
      <c r="D463" s="13"/>
      <c r="E463" s="13"/>
      <c r="F463" s="13"/>
      <c r="G463" s="14"/>
      <c r="H463" s="13"/>
      <c r="I463" s="13"/>
      <c r="J463" s="13"/>
      <c r="K463" s="14"/>
      <c r="L463" s="15"/>
      <c r="M463" s="16" t="str">
        <f t="shared" si="14"/>
        <v/>
      </c>
      <c r="N463" s="17" t="str">
        <f t="shared" ca="1" si="15"/>
        <v/>
      </c>
      <c r="O463" s="18" t="str">
        <f ca="1">IF(B463="","",IF(H463="Concluído","CONCLUÍDA",IF(H463="Cancelado","CANCELADA",IF(G463="","SEM PRAZO",IF(G463&lt;TODAY(),"ATRASADA",IF(G463&lt;=TODAY()+CONFIG!$B$2,"VENCE EM BREVE","NO PRAZO"))))))</f>
        <v/>
      </c>
      <c r="P463" s="13"/>
      <c r="Q463" s="13"/>
      <c r="R463" s="13"/>
    </row>
    <row r="464" spans="1:18">
      <c r="A464" s="12" t="s">
        <v>523</v>
      </c>
      <c r="B464" s="13"/>
      <c r="C464" s="13"/>
      <c r="D464" s="13"/>
      <c r="E464" s="13"/>
      <c r="F464" s="13"/>
      <c r="G464" s="14"/>
      <c r="H464" s="13"/>
      <c r="I464" s="13"/>
      <c r="J464" s="13"/>
      <c r="K464" s="14"/>
      <c r="L464" s="15"/>
      <c r="M464" s="16" t="str">
        <f t="shared" si="14"/>
        <v/>
      </c>
      <c r="N464" s="17" t="str">
        <f t="shared" ca="1" si="15"/>
        <v/>
      </c>
      <c r="O464" s="18" t="str">
        <f ca="1">IF(B464="","",IF(H464="Concluído","CONCLUÍDA",IF(H464="Cancelado","CANCELADA",IF(G464="","SEM PRAZO",IF(G464&lt;TODAY(),"ATRASADA",IF(G464&lt;=TODAY()+CONFIG!$B$2,"VENCE EM BREVE","NO PRAZO"))))))</f>
        <v/>
      </c>
      <c r="P464" s="13"/>
      <c r="Q464" s="13"/>
      <c r="R464" s="13"/>
    </row>
    <row r="465" spans="1:18">
      <c r="A465" s="12" t="s">
        <v>524</v>
      </c>
      <c r="B465" s="13"/>
      <c r="C465" s="13"/>
      <c r="D465" s="13"/>
      <c r="E465" s="13"/>
      <c r="F465" s="13"/>
      <c r="G465" s="14"/>
      <c r="H465" s="13"/>
      <c r="I465" s="13"/>
      <c r="J465" s="13"/>
      <c r="K465" s="14"/>
      <c r="L465" s="15"/>
      <c r="M465" s="16" t="str">
        <f t="shared" si="14"/>
        <v/>
      </c>
      <c r="N465" s="17" t="str">
        <f t="shared" ca="1" si="15"/>
        <v/>
      </c>
      <c r="O465" s="18" t="str">
        <f ca="1">IF(B465="","",IF(H465="Concluído","CONCLUÍDA",IF(H465="Cancelado","CANCELADA",IF(G465="","SEM PRAZO",IF(G465&lt;TODAY(),"ATRASADA",IF(G465&lt;=TODAY()+CONFIG!$B$2,"VENCE EM BREVE","NO PRAZO"))))))</f>
        <v/>
      </c>
      <c r="P465" s="13"/>
      <c r="Q465" s="13"/>
      <c r="R465" s="13"/>
    </row>
    <row r="466" spans="1:18">
      <c r="A466" s="12" t="s">
        <v>525</v>
      </c>
      <c r="B466" s="13"/>
      <c r="C466" s="13"/>
      <c r="D466" s="13"/>
      <c r="E466" s="13"/>
      <c r="F466" s="13"/>
      <c r="G466" s="14"/>
      <c r="H466" s="13"/>
      <c r="I466" s="13"/>
      <c r="J466" s="13"/>
      <c r="K466" s="14"/>
      <c r="L466" s="15"/>
      <c r="M466" s="16" t="str">
        <f t="shared" si="14"/>
        <v/>
      </c>
      <c r="N466" s="17" t="str">
        <f t="shared" ca="1" si="15"/>
        <v/>
      </c>
      <c r="O466" s="18" t="str">
        <f ca="1">IF(B466="","",IF(H466="Concluído","CONCLUÍDA",IF(H466="Cancelado","CANCELADA",IF(G466="","SEM PRAZO",IF(G466&lt;TODAY(),"ATRASADA",IF(G466&lt;=TODAY()+CONFIG!$B$2,"VENCE EM BREVE","NO PRAZO"))))))</f>
        <v/>
      </c>
      <c r="P466" s="13"/>
      <c r="Q466" s="13"/>
      <c r="R466" s="13"/>
    </row>
    <row r="467" spans="1:18">
      <c r="A467" s="12" t="s">
        <v>526</v>
      </c>
      <c r="B467" s="13"/>
      <c r="C467" s="13"/>
      <c r="D467" s="13"/>
      <c r="E467" s="13"/>
      <c r="F467" s="13"/>
      <c r="G467" s="14"/>
      <c r="H467" s="13"/>
      <c r="I467" s="13"/>
      <c r="J467" s="13"/>
      <c r="K467" s="14"/>
      <c r="L467" s="15"/>
      <c r="M467" s="16" t="str">
        <f t="shared" si="14"/>
        <v/>
      </c>
      <c r="N467" s="17" t="str">
        <f t="shared" ca="1" si="15"/>
        <v/>
      </c>
      <c r="O467" s="18" t="str">
        <f ca="1">IF(B467="","",IF(H467="Concluído","CONCLUÍDA",IF(H467="Cancelado","CANCELADA",IF(G467="","SEM PRAZO",IF(G467&lt;TODAY(),"ATRASADA",IF(G467&lt;=TODAY()+CONFIG!$B$2,"VENCE EM BREVE","NO PRAZO"))))))</f>
        <v/>
      </c>
      <c r="P467" s="13"/>
      <c r="Q467" s="13"/>
      <c r="R467" s="13"/>
    </row>
    <row r="468" spans="1:18">
      <c r="A468" s="12" t="s">
        <v>527</v>
      </c>
      <c r="B468" s="13"/>
      <c r="C468" s="13"/>
      <c r="D468" s="13"/>
      <c r="E468" s="13"/>
      <c r="F468" s="13"/>
      <c r="G468" s="14"/>
      <c r="H468" s="13"/>
      <c r="I468" s="13"/>
      <c r="J468" s="13"/>
      <c r="K468" s="14"/>
      <c r="L468" s="15"/>
      <c r="M468" s="16" t="str">
        <f t="shared" si="14"/>
        <v/>
      </c>
      <c r="N468" s="17" t="str">
        <f t="shared" ca="1" si="15"/>
        <v/>
      </c>
      <c r="O468" s="18" t="str">
        <f ca="1">IF(B468="","",IF(H468="Concluído","CONCLUÍDA",IF(H468="Cancelado","CANCELADA",IF(G468="","SEM PRAZO",IF(G468&lt;TODAY(),"ATRASADA",IF(G468&lt;=TODAY()+CONFIG!$B$2,"VENCE EM BREVE","NO PRAZO"))))))</f>
        <v/>
      </c>
      <c r="P468" s="13"/>
      <c r="Q468" s="13"/>
      <c r="R468" s="13"/>
    </row>
    <row r="469" spans="1:18">
      <c r="A469" s="12" t="s">
        <v>528</v>
      </c>
      <c r="B469" s="13"/>
      <c r="C469" s="13"/>
      <c r="D469" s="13"/>
      <c r="E469" s="13"/>
      <c r="F469" s="13"/>
      <c r="G469" s="14"/>
      <c r="H469" s="13"/>
      <c r="I469" s="13"/>
      <c r="J469" s="13"/>
      <c r="K469" s="14"/>
      <c r="L469" s="15"/>
      <c r="M469" s="16" t="str">
        <f t="shared" si="14"/>
        <v/>
      </c>
      <c r="N469" s="17" t="str">
        <f t="shared" ca="1" si="15"/>
        <v/>
      </c>
      <c r="O469" s="18" t="str">
        <f ca="1">IF(B469="","",IF(H469="Concluído","CONCLUÍDA",IF(H469="Cancelado","CANCELADA",IF(G469="","SEM PRAZO",IF(G469&lt;TODAY(),"ATRASADA",IF(G469&lt;=TODAY()+CONFIG!$B$2,"VENCE EM BREVE","NO PRAZO"))))))</f>
        <v/>
      </c>
      <c r="P469" s="13"/>
      <c r="Q469" s="13"/>
      <c r="R469" s="13"/>
    </row>
    <row r="470" spans="1:18">
      <c r="A470" s="12" t="s">
        <v>529</v>
      </c>
      <c r="B470" s="13"/>
      <c r="C470" s="13"/>
      <c r="D470" s="13"/>
      <c r="E470" s="13"/>
      <c r="F470" s="13"/>
      <c r="G470" s="14"/>
      <c r="H470" s="13"/>
      <c r="I470" s="13"/>
      <c r="J470" s="13"/>
      <c r="K470" s="14"/>
      <c r="L470" s="15"/>
      <c r="M470" s="16" t="str">
        <f t="shared" si="14"/>
        <v/>
      </c>
      <c r="N470" s="17" t="str">
        <f t="shared" ca="1" si="15"/>
        <v/>
      </c>
      <c r="O470" s="18" t="str">
        <f ca="1">IF(B470="","",IF(H470="Concluído","CONCLUÍDA",IF(H470="Cancelado","CANCELADA",IF(G470="","SEM PRAZO",IF(G470&lt;TODAY(),"ATRASADA",IF(G470&lt;=TODAY()+CONFIG!$B$2,"VENCE EM BREVE","NO PRAZO"))))))</f>
        <v/>
      </c>
      <c r="P470" s="13"/>
      <c r="Q470" s="13"/>
      <c r="R470" s="13"/>
    </row>
    <row r="471" spans="1:18">
      <c r="A471" s="12" t="s">
        <v>530</v>
      </c>
      <c r="B471" s="13"/>
      <c r="C471" s="13"/>
      <c r="D471" s="13"/>
      <c r="E471" s="13"/>
      <c r="F471" s="13"/>
      <c r="G471" s="14"/>
      <c r="H471" s="13"/>
      <c r="I471" s="13"/>
      <c r="J471" s="13"/>
      <c r="K471" s="14"/>
      <c r="L471" s="15"/>
      <c r="M471" s="16" t="str">
        <f t="shared" si="14"/>
        <v/>
      </c>
      <c r="N471" s="17" t="str">
        <f t="shared" ca="1" si="15"/>
        <v/>
      </c>
      <c r="O471" s="18" t="str">
        <f ca="1">IF(B471="","",IF(H471="Concluído","CONCLUÍDA",IF(H471="Cancelado","CANCELADA",IF(G471="","SEM PRAZO",IF(G471&lt;TODAY(),"ATRASADA",IF(G471&lt;=TODAY()+CONFIG!$B$2,"VENCE EM BREVE","NO PRAZO"))))))</f>
        <v/>
      </c>
      <c r="P471" s="13"/>
      <c r="Q471" s="13"/>
      <c r="R471" s="13"/>
    </row>
    <row r="472" spans="1:18">
      <c r="A472" s="12" t="s">
        <v>531</v>
      </c>
      <c r="B472" s="13"/>
      <c r="C472" s="13"/>
      <c r="D472" s="13"/>
      <c r="E472" s="13"/>
      <c r="F472" s="13"/>
      <c r="G472" s="14"/>
      <c r="H472" s="13"/>
      <c r="I472" s="13"/>
      <c r="J472" s="13"/>
      <c r="K472" s="14"/>
      <c r="L472" s="15"/>
      <c r="M472" s="16" t="str">
        <f t="shared" si="14"/>
        <v/>
      </c>
      <c r="N472" s="17" t="str">
        <f t="shared" ca="1" si="15"/>
        <v/>
      </c>
      <c r="O472" s="18" t="str">
        <f ca="1">IF(B472="","",IF(H472="Concluído","CONCLUÍDA",IF(H472="Cancelado","CANCELADA",IF(G472="","SEM PRAZO",IF(G472&lt;TODAY(),"ATRASADA",IF(G472&lt;=TODAY()+CONFIG!$B$2,"VENCE EM BREVE","NO PRAZO"))))))</f>
        <v/>
      </c>
      <c r="P472" s="13"/>
      <c r="Q472" s="13"/>
      <c r="R472" s="13"/>
    </row>
    <row r="473" spans="1:18">
      <c r="A473" s="12" t="s">
        <v>532</v>
      </c>
      <c r="B473" s="13"/>
      <c r="C473" s="13"/>
      <c r="D473" s="13"/>
      <c r="E473" s="13"/>
      <c r="F473" s="13"/>
      <c r="G473" s="14"/>
      <c r="H473" s="13"/>
      <c r="I473" s="13"/>
      <c r="J473" s="13"/>
      <c r="K473" s="14"/>
      <c r="L473" s="15"/>
      <c r="M473" s="16" t="str">
        <f t="shared" si="14"/>
        <v/>
      </c>
      <c r="N473" s="17" t="str">
        <f t="shared" ca="1" si="15"/>
        <v/>
      </c>
      <c r="O473" s="18" t="str">
        <f ca="1">IF(B473="","",IF(H473="Concluído","CONCLUÍDA",IF(H473="Cancelado","CANCELADA",IF(G473="","SEM PRAZO",IF(G473&lt;TODAY(),"ATRASADA",IF(G473&lt;=TODAY()+CONFIG!$B$2,"VENCE EM BREVE","NO PRAZO"))))))</f>
        <v/>
      </c>
      <c r="P473" s="13"/>
      <c r="Q473" s="13"/>
      <c r="R473" s="13"/>
    </row>
    <row r="474" spans="1:18">
      <c r="A474" s="12" t="s">
        <v>533</v>
      </c>
      <c r="B474" s="13"/>
      <c r="C474" s="13"/>
      <c r="D474" s="13"/>
      <c r="E474" s="13"/>
      <c r="F474" s="13"/>
      <c r="G474" s="14"/>
      <c r="H474" s="13"/>
      <c r="I474" s="13"/>
      <c r="J474" s="13"/>
      <c r="K474" s="14"/>
      <c r="L474" s="15"/>
      <c r="M474" s="16" t="str">
        <f t="shared" si="14"/>
        <v/>
      </c>
      <c r="N474" s="17" t="str">
        <f t="shared" ca="1" si="15"/>
        <v/>
      </c>
      <c r="O474" s="18" t="str">
        <f ca="1">IF(B474="","",IF(H474="Concluído","CONCLUÍDA",IF(H474="Cancelado","CANCELADA",IF(G474="","SEM PRAZO",IF(G474&lt;TODAY(),"ATRASADA",IF(G474&lt;=TODAY()+CONFIG!$B$2,"VENCE EM BREVE","NO PRAZO"))))))</f>
        <v/>
      </c>
      <c r="P474" s="13"/>
      <c r="Q474" s="13"/>
      <c r="R474" s="13"/>
    </row>
    <row r="475" spans="1:18">
      <c r="A475" s="12" t="s">
        <v>534</v>
      </c>
      <c r="B475" s="13"/>
      <c r="C475" s="13"/>
      <c r="D475" s="13"/>
      <c r="E475" s="13"/>
      <c r="F475" s="13"/>
      <c r="G475" s="14"/>
      <c r="H475" s="13"/>
      <c r="I475" s="13"/>
      <c r="J475" s="13"/>
      <c r="K475" s="14"/>
      <c r="L475" s="15"/>
      <c r="M475" s="16" t="str">
        <f t="shared" si="14"/>
        <v/>
      </c>
      <c r="N475" s="17" t="str">
        <f t="shared" ca="1" si="15"/>
        <v/>
      </c>
      <c r="O475" s="18" t="str">
        <f ca="1">IF(B475="","",IF(H475="Concluído","CONCLUÍDA",IF(H475="Cancelado","CANCELADA",IF(G475="","SEM PRAZO",IF(G475&lt;TODAY(),"ATRASADA",IF(G475&lt;=TODAY()+CONFIG!$B$2,"VENCE EM BREVE","NO PRAZO"))))))</f>
        <v/>
      </c>
      <c r="P475" s="13"/>
      <c r="Q475" s="13"/>
      <c r="R475" s="13"/>
    </row>
    <row r="476" spans="1:18">
      <c r="A476" s="12" t="s">
        <v>535</v>
      </c>
      <c r="B476" s="13"/>
      <c r="C476" s="13"/>
      <c r="D476" s="13"/>
      <c r="E476" s="13"/>
      <c r="F476" s="13"/>
      <c r="G476" s="14"/>
      <c r="H476" s="13"/>
      <c r="I476" s="13"/>
      <c r="J476" s="13"/>
      <c r="K476" s="14"/>
      <c r="L476" s="15"/>
      <c r="M476" s="16" t="str">
        <f t="shared" si="14"/>
        <v/>
      </c>
      <c r="N476" s="17" t="str">
        <f t="shared" ca="1" si="15"/>
        <v/>
      </c>
      <c r="O476" s="18" t="str">
        <f ca="1">IF(B476="","",IF(H476="Concluído","CONCLUÍDA",IF(H476="Cancelado","CANCELADA",IF(G476="","SEM PRAZO",IF(G476&lt;TODAY(),"ATRASADA",IF(G476&lt;=TODAY()+CONFIG!$B$2,"VENCE EM BREVE","NO PRAZO"))))))</f>
        <v/>
      </c>
      <c r="P476" s="13"/>
      <c r="Q476" s="13"/>
      <c r="R476" s="13"/>
    </row>
    <row r="477" spans="1:18">
      <c r="A477" s="12" t="s">
        <v>536</v>
      </c>
      <c r="B477" s="13"/>
      <c r="C477" s="13"/>
      <c r="D477" s="13"/>
      <c r="E477" s="13"/>
      <c r="F477" s="13"/>
      <c r="G477" s="14"/>
      <c r="H477" s="13"/>
      <c r="I477" s="13"/>
      <c r="J477" s="13"/>
      <c r="K477" s="14"/>
      <c r="L477" s="15"/>
      <c r="M477" s="16" t="str">
        <f t="shared" si="14"/>
        <v/>
      </c>
      <c r="N477" s="17" t="str">
        <f t="shared" ca="1" si="15"/>
        <v/>
      </c>
      <c r="O477" s="18" t="str">
        <f ca="1">IF(B477="","",IF(H477="Concluído","CONCLUÍDA",IF(H477="Cancelado","CANCELADA",IF(G477="","SEM PRAZO",IF(G477&lt;TODAY(),"ATRASADA",IF(G477&lt;=TODAY()+CONFIG!$B$2,"VENCE EM BREVE","NO PRAZO"))))))</f>
        <v/>
      </c>
      <c r="P477" s="13"/>
      <c r="Q477" s="13"/>
      <c r="R477" s="13"/>
    </row>
    <row r="478" spans="1:18">
      <c r="A478" s="12" t="s">
        <v>537</v>
      </c>
      <c r="B478" s="13"/>
      <c r="C478" s="13"/>
      <c r="D478" s="13"/>
      <c r="E478" s="13"/>
      <c r="F478" s="13"/>
      <c r="G478" s="14"/>
      <c r="H478" s="13"/>
      <c r="I478" s="13"/>
      <c r="J478" s="13"/>
      <c r="K478" s="14"/>
      <c r="L478" s="15"/>
      <c r="M478" s="16" t="str">
        <f t="shared" si="14"/>
        <v/>
      </c>
      <c r="N478" s="17" t="str">
        <f t="shared" ca="1" si="15"/>
        <v/>
      </c>
      <c r="O478" s="18" t="str">
        <f ca="1">IF(B478="","",IF(H478="Concluído","CONCLUÍDA",IF(H478="Cancelado","CANCELADA",IF(G478="","SEM PRAZO",IF(G478&lt;TODAY(),"ATRASADA",IF(G478&lt;=TODAY()+CONFIG!$B$2,"VENCE EM BREVE","NO PRAZO"))))))</f>
        <v/>
      </c>
      <c r="P478" s="13"/>
      <c r="Q478" s="13"/>
      <c r="R478" s="13"/>
    </row>
    <row r="479" spans="1:18">
      <c r="A479" s="12" t="s">
        <v>538</v>
      </c>
      <c r="B479" s="13"/>
      <c r="C479" s="13"/>
      <c r="D479" s="13"/>
      <c r="E479" s="13"/>
      <c r="F479" s="13"/>
      <c r="G479" s="14"/>
      <c r="H479" s="13"/>
      <c r="I479" s="13"/>
      <c r="J479" s="13"/>
      <c r="K479" s="14"/>
      <c r="L479" s="15"/>
      <c r="M479" s="16" t="str">
        <f t="shared" si="14"/>
        <v/>
      </c>
      <c r="N479" s="17" t="str">
        <f t="shared" ca="1" si="15"/>
        <v/>
      </c>
      <c r="O479" s="18" t="str">
        <f ca="1">IF(B479="","",IF(H479="Concluído","CONCLUÍDA",IF(H479="Cancelado","CANCELADA",IF(G479="","SEM PRAZO",IF(G479&lt;TODAY(),"ATRASADA",IF(G479&lt;=TODAY()+CONFIG!$B$2,"VENCE EM BREVE","NO PRAZO"))))))</f>
        <v/>
      </c>
      <c r="P479" s="13"/>
      <c r="Q479" s="13"/>
      <c r="R479" s="13"/>
    </row>
    <row r="480" spans="1:18">
      <c r="A480" s="12" t="s">
        <v>539</v>
      </c>
      <c r="B480" s="13"/>
      <c r="C480" s="13"/>
      <c r="D480" s="13"/>
      <c r="E480" s="13"/>
      <c r="F480" s="13"/>
      <c r="G480" s="14"/>
      <c r="H480" s="13"/>
      <c r="I480" s="13"/>
      <c r="J480" s="13"/>
      <c r="K480" s="14"/>
      <c r="L480" s="15"/>
      <c r="M480" s="16" t="str">
        <f t="shared" si="14"/>
        <v/>
      </c>
      <c r="N480" s="17" t="str">
        <f t="shared" ca="1" si="15"/>
        <v/>
      </c>
      <c r="O480" s="18" t="str">
        <f ca="1">IF(B480="","",IF(H480="Concluído","CONCLUÍDA",IF(H480="Cancelado","CANCELADA",IF(G480="","SEM PRAZO",IF(G480&lt;TODAY(),"ATRASADA",IF(G480&lt;=TODAY()+CONFIG!$B$2,"VENCE EM BREVE","NO PRAZO"))))))</f>
        <v/>
      </c>
      <c r="P480" s="13"/>
      <c r="Q480" s="13"/>
      <c r="R480" s="13"/>
    </row>
    <row r="481" spans="1:18">
      <c r="A481" s="12" t="s">
        <v>540</v>
      </c>
      <c r="B481" s="13"/>
      <c r="C481" s="13"/>
      <c r="D481" s="13"/>
      <c r="E481" s="13"/>
      <c r="F481" s="13"/>
      <c r="G481" s="14"/>
      <c r="H481" s="13"/>
      <c r="I481" s="13"/>
      <c r="J481" s="13"/>
      <c r="K481" s="14"/>
      <c r="L481" s="15"/>
      <c r="M481" s="16" t="str">
        <f t="shared" si="14"/>
        <v/>
      </c>
      <c r="N481" s="17" t="str">
        <f t="shared" ca="1" si="15"/>
        <v/>
      </c>
      <c r="O481" s="18" t="str">
        <f ca="1">IF(B481="","",IF(H481="Concluído","CONCLUÍDA",IF(H481="Cancelado","CANCELADA",IF(G481="","SEM PRAZO",IF(G481&lt;TODAY(),"ATRASADA",IF(G481&lt;=TODAY()+CONFIG!$B$2,"VENCE EM BREVE","NO PRAZO"))))))</f>
        <v/>
      </c>
      <c r="P481" s="13"/>
      <c r="Q481" s="13"/>
      <c r="R481" s="13"/>
    </row>
    <row r="482" spans="1:18">
      <c r="A482" s="12" t="s">
        <v>541</v>
      </c>
      <c r="B482" s="13"/>
      <c r="C482" s="13"/>
      <c r="D482" s="13"/>
      <c r="E482" s="13"/>
      <c r="F482" s="13"/>
      <c r="G482" s="14"/>
      <c r="H482" s="13"/>
      <c r="I482" s="13"/>
      <c r="J482" s="13"/>
      <c r="K482" s="14"/>
      <c r="L482" s="15"/>
      <c r="M482" s="16" t="str">
        <f t="shared" si="14"/>
        <v/>
      </c>
      <c r="N482" s="17" t="str">
        <f t="shared" ca="1" si="15"/>
        <v/>
      </c>
      <c r="O482" s="18" t="str">
        <f ca="1">IF(B482="","",IF(H482="Concluído","CONCLUÍDA",IF(H482="Cancelado","CANCELADA",IF(G482="","SEM PRAZO",IF(G482&lt;TODAY(),"ATRASADA",IF(G482&lt;=TODAY()+CONFIG!$B$2,"VENCE EM BREVE","NO PRAZO"))))))</f>
        <v/>
      </c>
      <c r="P482" s="13"/>
      <c r="Q482" s="13"/>
      <c r="R482" s="13"/>
    </row>
    <row r="483" spans="1:18">
      <c r="A483" s="12" t="s">
        <v>542</v>
      </c>
      <c r="B483" s="13"/>
      <c r="C483" s="13"/>
      <c r="D483" s="13"/>
      <c r="E483" s="13"/>
      <c r="F483" s="13"/>
      <c r="G483" s="14"/>
      <c r="H483" s="13"/>
      <c r="I483" s="13"/>
      <c r="J483" s="13"/>
      <c r="K483" s="14"/>
      <c r="L483" s="15"/>
      <c r="M483" s="16" t="str">
        <f t="shared" si="14"/>
        <v/>
      </c>
      <c r="N483" s="17" t="str">
        <f t="shared" ca="1" si="15"/>
        <v/>
      </c>
      <c r="O483" s="18" t="str">
        <f ca="1">IF(B483="","",IF(H483="Concluído","CONCLUÍDA",IF(H483="Cancelado","CANCELADA",IF(G483="","SEM PRAZO",IF(G483&lt;TODAY(),"ATRASADA",IF(G483&lt;=TODAY()+CONFIG!$B$2,"VENCE EM BREVE","NO PRAZO"))))))</f>
        <v/>
      </c>
      <c r="P483" s="13"/>
      <c r="Q483" s="13"/>
      <c r="R483" s="13"/>
    </row>
    <row r="484" spans="1:18">
      <c r="A484" s="12" t="s">
        <v>543</v>
      </c>
      <c r="B484" s="13"/>
      <c r="C484" s="13"/>
      <c r="D484" s="13"/>
      <c r="E484" s="13"/>
      <c r="F484" s="13"/>
      <c r="G484" s="14"/>
      <c r="H484" s="13"/>
      <c r="I484" s="13"/>
      <c r="J484" s="13"/>
      <c r="K484" s="14"/>
      <c r="L484" s="15"/>
      <c r="M484" s="16" t="str">
        <f t="shared" si="14"/>
        <v/>
      </c>
      <c r="N484" s="17" t="str">
        <f t="shared" ca="1" si="15"/>
        <v/>
      </c>
      <c r="O484" s="18" t="str">
        <f ca="1">IF(B484="","",IF(H484="Concluído","CONCLUÍDA",IF(H484="Cancelado","CANCELADA",IF(G484="","SEM PRAZO",IF(G484&lt;TODAY(),"ATRASADA",IF(G484&lt;=TODAY()+CONFIG!$B$2,"VENCE EM BREVE","NO PRAZO"))))))</f>
        <v/>
      </c>
      <c r="P484" s="13"/>
      <c r="Q484" s="13"/>
      <c r="R484" s="13"/>
    </row>
    <row r="485" spans="1:18">
      <c r="A485" s="12" t="s">
        <v>544</v>
      </c>
      <c r="B485" s="13"/>
      <c r="C485" s="13"/>
      <c r="D485" s="13"/>
      <c r="E485" s="13"/>
      <c r="F485" s="13"/>
      <c r="G485" s="14"/>
      <c r="H485" s="13"/>
      <c r="I485" s="13"/>
      <c r="J485" s="13"/>
      <c r="K485" s="14"/>
      <c r="L485" s="15"/>
      <c r="M485" s="16" t="str">
        <f t="shared" si="14"/>
        <v/>
      </c>
      <c r="N485" s="17" t="str">
        <f t="shared" ca="1" si="15"/>
        <v/>
      </c>
      <c r="O485" s="18" t="str">
        <f ca="1">IF(B485="","",IF(H485="Concluído","CONCLUÍDA",IF(H485="Cancelado","CANCELADA",IF(G485="","SEM PRAZO",IF(G485&lt;TODAY(),"ATRASADA",IF(G485&lt;=TODAY()+CONFIG!$B$2,"VENCE EM BREVE","NO PRAZO"))))))</f>
        <v/>
      </c>
      <c r="P485" s="13"/>
      <c r="Q485" s="13"/>
      <c r="R485" s="13"/>
    </row>
    <row r="486" spans="1:18">
      <c r="A486" s="12" t="s">
        <v>545</v>
      </c>
      <c r="B486" s="13"/>
      <c r="C486" s="13"/>
      <c r="D486" s="13"/>
      <c r="E486" s="13"/>
      <c r="F486" s="13"/>
      <c r="G486" s="14"/>
      <c r="H486" s="13"/>
      <c r="I486" s="13"/>
      <c r="J486" s="13"/>
      <c r="K486" s="14"/>
      <c r="L486" s="15"/>
      <c r="M486" s="16" t="str">
        <f t="shared" si="14"/>
        <v/>
      </c>
      <c r="N486" s="17" t="str">
        <f t="shared" ca="1" si="15"/>
        <v/>
      </c>
      <c r="O486" s="18" t="str">
        <f ca="1">IF(B486="","",IF(H486="Concluído","CONCLUÍDA",IF(H486="Cancelado","CANCELADA",IF(G486="","SEM PRAZO",IF(G486&lt;TODAY(),"ATRASADA",IF(G486&lt;=TODAY()+CONFIG!$B$2,"VENCE EM BREVE","NO PRAZO"))))))</f>
        <v/>
      </c>
      <c r="P486" s="13"/>
      <c r="Q486" s="13"/>
      <c r="R486" s="13"/>
    </row>
    <row r="487" spans="1:18">
      <c r="A487" s="12" t="s">
        <v>546</v>
      </c>
      <c r="B487" s="13"/>
      <c r="C487" s="13"/>
      <c r="D487" s="13"/>
      <c r="E487" s="13"/>
      <c r="F487" s="13"/>
      <c r="G487" s="14"/>
      <c r="H487" s="13"/>
      <c r="I487" s="13"/>
      <c r="J487" s="13"/>
      <c r="K487" s="14"/>
      <c r="L487" s="15"/>
      <c r="M487" s="16" t="str">
        <f t="shared" si="14"/>
        <v/>
      </c>
      <c r="N487" s="17" t="str">
        <f t="shared" ca="1" si="15"/>
        <v/>
      </c>
      <c r="O487" s="18" t="str">
        <f ca="1">IF(B487="","",IF(H487="Concluído","CONCLUÍDA",IF(H487="Cancelado","CANCELADA",IF(G487="","SEM PRAZO",IF(G487&lt;TODAY(),"ATRASADA",IF(G487&lt;=TODAY()+CONFIG!$B$2,"VENCE EM BREVE","NO PRAZO"))))))</f>
        <v/>
      </c>
      <c r="P487" s="13"/>
      <c r="Q487" s="13"/>
      <c r="R487" s="13"/>
    </row>
    <row r="488" spans="1:18">
      <c r="A488" s="12" t="s">
        <v>547</v>
      </c>
      <c r="B488" s="13"/>
      <c r="C488" s="13"/>
      <c r="D488" s="13"/>
      <c r="E488" s="13"/>
      <c r="F488" s="13"/>
      <c r="G488" s="14"/>
      <c r="H488" s="13"/>
      <c r="I488" s="13"/>
      <c r="J488" s="13"/>
      <c r="K488" s="14"/>
      <c r="L488" s="15"/>
      <c r="M488" s="16" t="str">
        <f t="shared" si="14"/>
        <v/>
      </c>
      <c r="N488" s="17" t="str">
        <f t="shared" ca="1" si="15"/>
        <v/>
      </c>
      <c r="O488" s="18" t="str">
        <f ca="1">IF(B488="","",IF(H488="Concluído","CONCLUÍDA",IF(H488="Cancelado","CANCELADA",IF(G488="","SEM PRAZO",IF(G488&lt;TODAY(),"ATRASADA",IF(G488&lt;=TODAY()+CONFIG!$B$2,"VENCE EM BREVE","NO PRAZO"))))))</f>
        <v/>
      </c>
      <c r="P488" s="13"/>
      <c r="Q488" s="13"/>
      <c r="R488" s="13"/>
    </row>
    <row r="489" spans="1:18">
      <c r="A489" s="12" t="s">
        <v>548</v>
      </c>
      <c r="B489" s="13"/>
      <c r="C489" s="13"/>
      <c r="D489" s="13"/>
      <c r="E489" s="13"/>
      <c r="F489" s="13"/>
      <c r="G489" s="14"/>
      <c r="H489" s="13"/>
      <c r="I489" s="13"/>
      <c r="J489" s="13"/>
      <c r="K489" s="14"/>
      <c r="L489" s="15"/>
      <c r="M489" s="16" t="str">
        <f t="shared" si="14"/>
        <v/>
      </c>
      <c r="N489" s="17" t="str">
        <f t="shared" ca="1" si="15"/>
        <v/>
      </c>
      <c r="O489" s="18" t="str">
        <f ca="1">IF(B489="","",IF(H489="Concluído","CONCLUÍDA",IF(H489="Cancelado","CANCELADA",IF(G489="","SEM PRAZO",IF(G489&lt;TODAY(),"ATRASADA",IF(G489&lt;=TODAY()+CONFIG!$B$2,"VENCE EM BREVE","NO PRAZO"))))))</f>
        <v/>
      </c>
      <c r="P489" s="13"/>
      <c r="Q489" s="13"/>
      <c r="R489" s="13"/>
    </row>
    <row r="490" spans="1:18">
      <c r="A490" s="12" t="s">
        <v>549</v>
      </c>
      <c r="B490" s="13"/>
      <c r="C490" s="13"/>
      <c r="D490" s="13"/>
      <c r="E490" s="13"/>
      <c r="F490" s="13"/>
      <c r="G490" s="14"/>
      <c r="H490" s="13"/>
      <c r="I490" s="13"/>
      <c r="J490" s="13"/>
      <c r="K490" s="14"/>
      <c r="L490" s="15"/>
      <c r="M490" s="16" t="str">
        <f t="shared" si="14"/>
        <v/>
      </c>
      <c r="N490" s="17" t="str">
        <f t="shared" ca="1" si="15"/>
        <v/>
      </c>
      <c r="O490" s="18" t="str">
        <f ca="1">IF(B490="","",IF(H490="Concluído","CONCLUÍDA",IF(H490="Cancelado","CANCELADA",IF(G490="","SEM PRAZO",IF(G490&lt;TODAY(),"ATRASADA",IF(G490&lt;=TODAY()+CONFIG!$B$2,"VENCE EM BREVE","NO PRAZO"))))))</f>
        <v/>
      </c>
      <c r="P490" s="13"/>
      <c r="Q490" s="13"/>
      <c r="R490" s="13"/>
    </row>
    <row r="491" spans="1:18">
      <c r="A491" s="12" t="s">
        <v>550</v>
      </c>
      <c r="B491" s="13"/>
      <c r="C491" s="13"/>
      <c r="D491" s="13"/>
      <c r="E491" s="13"/>
      <c r="F491" s="13"/>
      <c r="G491" s="14"/>
      <c r="H491" s="13"/>
      <c r="I491" s="13"/>
      <c r="J491" s="13"/>
      <c r="K491" s="14"/>
      <c r="L491" s="15"/>
      <c r="M491" s="16" t="str">
        <f t="shared" si="14"/>
        <v/>
      </c>
      <c r="N491" s="17" t="str">
        <f t="shared" ca="1" si="15"/>
        <v/>
      </c>
      <c r="O491" s="18" t="str">
        <f ca="1">IF(B491="","",IF(H491="Concluído","CONCLUÍDA",IF(H491="Cancelado","CANCELADA",IF(G491="","SEM PRAZO",IF(G491&lt;TODAY(),"ATRASADA",IF(G491&lt;=TODAY()+CONFIG!$B$2,"VENCE EM BREVE","NO PRAZO"))))))</f>
        <v/>
      </c>
      <c r="P491" s="13"/>
      <c r="Q491" s="13"/>
      <c r="R491" s="13"/>
    </row>
    <row r="492" spans="1:18">
      <c r="A492" s="12" t="s">
        <v>551</v>
      </c>
      <c r="B492" s="13"/>
      <c r="C492" s="13"/>
      <c r="D492" s="13"/>
      <c r="E492" s="13"/>
      <c r="F492" s="13"/>
      <c r="G492" s="14"/>
      <c r="H492" s="13"/>
      <c r="I492" s="13"/>
      <c r="J492" s="13"/>
      <c r="K492" s="14"/>
      <c r="L492" s="15"/>
      <c r="M492" s="16" t="str">
        <f t="shared" si="14"/>
        <v/>
      </c>
      <c r="N492" s="17" t="str">
        <f t="shared" ca="1" si="15"/>
        <v/>
      </c>
      <c r="O492" s="18" t="str">
        <f ca="1">IF(B492="","",IF(H492="Concluído","CONCLUÍDA",IF(H492="Cancelado","CANCELADA",IF(G492="","SEM PRAZO",IF(G492&lt;TODAY(),"ATRASADA",IF(G492&lt;=TODAY()+CONFIG!$B$2,"VENCE EM BREVE","NO PRAZO"))))))</f>
        <v/>
      </c>
      <c r="P492" s="13"/>
      <c r="Q492" s="13"/>
      <c r="R492" s="13"/>
    </row>
    <row r="493" spans="1:18">
      <c r="A493" s="12" t="s">
        <v>552</v>
      </c>
      <c r="B493" s="13"/>
      <c r="C493" s="13"/>
      <c r="D493" s="13"/>
      <c r="E493" s="13"/>
      <c r="F493" s="13"/>
      <c r="G493" s="14"/>
      <c r="H493" s="13"/>
      <c r="I493" s="13"/>
      <c r="J493" s="13"/>
      <c r="K493" s="14"/>
      <c r="L493" s="15"/>
      <c r="M493" s="16" t="str">
        <f t="shared" si="14"/>
        <v/>
      </c>
      <c r="N493" s="17" t="str">
        <f t="shared" ca="1" si="15"/>
        <v/>
      </c>
      <c r="O493" s="18" t="str">
        <f ca="1">IF(B493="","",IF(H493="Concluído","CONCLUÍDA",IF(H493="Cancelado","CANCELADA",IF(G493="","SEM PRAZO",IF(G493&lt;TODAY(),"ATRASADA",IF(G493&lt;=TODAY()+CONFIG!$B$2,"VENCE EM BREVE","NO PRAZO"))))))</f>
        <v/>
      </c>
      <c r="P493" s="13"/>
      <c r="Q493" s="13"/>
      <c r="R493" s="13"/>
    </row>
    <row r="494" spans="1:18">
      <c r="A494" s="12" t="s">
        <v>553</v>
      </c>
      <c r="B494" s="13"/>
      <c r="C494" s="13"/>
      <c r="D494" s="13"/>
      <c r="E494" s="13"/>
      <c r="F494" s="13"/>
      <c r="G494" s="14"/>
      <c r="H494" s="13"/>
      <c r="I494" s="13"/>
      <c r="J494" s="13"/>
      <c r="K494" s="14"/>
      <c r="L494" s="15"/>
      <c r="M494" s="16" t="str">
        <f t="shared" si="14"/>
        <v/>
      </c>
      <c r="N494" s="17" t="str">
        <f t="shared" ca="1" si="15"/>
        <v/>
      </c>
      <c r="O494" s="18" t="str">
        <f ca="1">IF(B494="","",IF(H494="Concluído","CONCLUÍDA",IF(H494="Cancelado","CANCELADA",IF(G494="","SEM PRAZO",IF(G494&lt;TODAY(),"ATRASADA",IF(G494&lt;=TODAY()+CONFIG!$B$2,"VENCE EM BREVE","NO PRAZO"))))))</f>
        <v/>
      </c>
      <c r="P494" s="13"/>
      <c r="Q494" s="13"/>
      <c r="R494" s="13"/>
    </row>
    <row r="495" spans="1:18">
      <c r="A495" s="12" t="s">
        <v>554</v>
      </c>
      <c r="B495" s="13"/>
      <c r="C495" s="13"/>
      <c r="D495" s="13"/>
      <c r="E495" s="13"/>
      <c r="F495" s="13"/>
      <c r="G495" s="14"/>
      <c r="H495" s="13"/>
      <c r="I495" s="13"/>
      <c r="J495" s="13"/>
      <c r="K495" s="14"/>
      <c r="L495" s="15"/>
      <c r="M495" s="16" t="str">
        <f t="shared" si="14"/>
        <v/>
      </c>
      <c r="N495" s="17" t="str">
        <f t="shared" ca="1" si="15"/>
        <v/>
      </c>
      <c r="O495" s="18" t="str">
        <f ca="1">IF(B495="","",IF(H495="Concluído","CONCLUÍDA",IF(H495="Cancelado","CANCELADA",IF(G495="","SEM PRAZO",IF(G495&lt;TODAY(),"ATRASADA",IF(G495&lt;=TODAY()+CONFIG!$B$2,"VENCE EM BREVE","NO PRAZO"))))))</f>
        <v/>
      </c>
      <c r="P495" s="13"/>
      <c r="Q495" s="13"/>
      <c r="R495" s="13"/>
    </row>
    <row r="496" spans="1:18">
      <c r="A496" s="12" t="s">
        <v>555</v>
      </c>
      <c r="B496" s="13"/>
      <c r="C496" s="13"/>
      <c r="D496" s="13"/>
      <c r="E496" s="13"/>
      <c r="F496" s="13"/>
      <c r="G496" s="14"/>
      <c r="H496" s="13"/>
      <c r="I496" s="13"/>
      <c r="J496" s="13"/>
      <c r="K496" s="14"/>
      <c r="L496" s="15"/>
      <c r="M496" s="16" t="str">
        <f t="shared" si="14"/>
        <v/>
      </c>
      <c r="N496" s="17" t="str">
        <f t="shared" ca="1" si="15"/>
        <v/>
      </c>
      <c r="O496" s="18" t="str">
        <f ca="1">IF(B496="","",IF(H496="Concluído","CONCLUÍDA",IF(H496="Cancelado","CANCELADA",IF(G496="","SEM PRAZO",IF(G496&lt;TODAY(),"ATRASADA",IF(G496&lt;=TODAY()+CONFIG!$B$2,"VENCE EM BREVE","NO PRAZO"))))))</f>
        <v/>
      </c>
      <c r="P496" s="13"/>
      <c r="Q496" s="13"/>
      <c r="R496" s="13"/>
    </row>
    <row r="497" spans="1:18">
      <c r="A497" s="12" t="s">
        <v>556</v>
      </c>
      <c r="B497" s="13"/>
      <c r="C497" s="13"/>
      <c r="D497" s="13"/>
      <c r="E497" s="13"/>
      <c r="F497" s="13"/>
      <c r="G497" s="14"/>
      <c r="H497" s="13"/>
      <c r="I497" s="13"/>
      <c r="J497" s="13"/>
      <c r="K497" s="14"/>
      <c r="L497" s="15"/>
      <c r="M497" s="16" t="str">
        <f t="shared" si="14"/>
        <v/>
      </c>
      <c r="N497" s="17" t="str">
        <f t="shared" ca="1" si="15"/>
        <v/>
      </c>
      <c r="O497" s="18" t="str">
        <f ca="1">IF(B497="","",IF(H497="Concluído","CONCLUÍDA",IF(H497="Cancelado","CANCELADA",IF(G497="","SEM PRAZO",IF(G497&lt;TODAY(),"ATRASADA",IF(G497&lt;=TODAY()+CONFIG!$B$2,"VENCE EM BREVE","NO PRAZO"))))))</f>
        <v/>
      </c>
      <c r="P497" s="13"/>
      <c r="Q497" s="13"/>
      <c r="R497" s="13"/>
    </row>
    <row r="498" spans="1:18">
      <c r="A498" s="12" t="s">
        <v>557</v>
      </c>
      <c r="B498" s="13"/>
      <c r="C498" s="13"/>
      <c r="D498" s="13"/>
      <c r="E498" s="13"/>
      <c r="F498" s="13"/>
      <c r="G498" s="14"/>
      <c r="H498" s="13"/>
      <c r="I498" s="13"/>
      <c r="J498" s="13"/>
      <c r="K498" s="14"/>
      <c r="L498" s="15"/>
      <c r="M498" s="16" t="str">
        <f t="shared" si="14"/>
        <v/>
      </c>
      <c r="N498" s="17" t="str">
        <f t="shared" ca="1" si="15"/>
        <v/>
      </c>
      <c r="O498" s="18" t="str">
        <f ca="1">IF(B498="","",IF(H498="Concluído","CONCLUÍDA",IF(H498="Cancelado","CANCELADA",IF(G498="","SEM PRAZO",IF(G498&lt;TODAY(),"ATRASADA",IF(G498&lt;=TODAY()+CONFIG!$B$2,"VENCE EM BREVE","NO PRAZO"))))))</f>
        <v/>
      </c>
      <c r="P498" s="13"/>
      <c r="Q498" s="13"/>
      <c r="R498" s="13"/>
    </row>
    <row r="499" spans="1:18">
      <c r="A499" s="12" t="s">
        <v>558</v>
      </c>
      <c r="B499" s="13"/>
      <c r="C499" s="13"/>
      <c r="D499" s="13"/>
      <c r="E499" s="13"/>
      <c r="F499" s="13"/>
      <c r="G499" s="14"/>
      <c r="H499" s="13"/>
      <c r="I499" s="13"/>
      <c r="J499" s="13"/>
      <c r="K499" s="14"/>
      <c r="L499" s="15"/>
      <c r="M499" s="16" t="str">
        <f t="shared" si="14"/>
        <v/>
      </c>
      <c r="N499" s="17" t="str">
        <f t="shared" ca="1" si="15"/>
        <v/>
      </c>
      <c r="O499" s="18" t="str">
        <f ca="1">IF(B499="","",IF(H499="Concluído","CONCLUÍDA",IF(H499="Cancelado","CANCELADA",IF(G499="","SEM PRAZO",IF(G499&lt;TODAY(),"ATRASADA",IF(G499&lt;=TODAY()+CONFIG!$B$2,"VENCE EM BREVE","NO PRAZO"))))))</f>
        <v/>
      </c>
      <c r="P499" s="13"/>
      <c r="Q499" s="13"/>
      <c r="R499" s="13"/>
    </row>
    <row r="500" spans="1:18">
      <c r="A500" s="12" t="s">
        <v>559</v>
      </c>
      <c r="B500" s="13"/>
      <c r="C500" s="13"/>
      <c r="D500" s="13"/>
      <c r="E500" s="13"/>
      <c r="F500" s="13"/>
      <c r="G500" s="14"/>
      <c r="H500" s="13"/>
      <c r="I500" s="13"/>
      <c r="J500" s="13"/>
      <c r="K500" s="14"/>
      <c r="L500" s="15"/>
      <c r="M500" s="16" t="str">
        <f t="shared" si="14"/>
        <v/>
      </c>
      <c r="N500" s="17" t="str">
        <f t="shared" ca="1" si="15"/>
        <v/>
      </c>
      <c r="O500" s="18" t="str">
        <f ca="1">IF(B500="","",IF(H500="Concluído","CONCLUÍDA",IF(H500="Cancelado","CANCELADA",IF(G500="","SEM PRAZO",IF(G500&lt;TODAY(),"ATRASADA",IF(G500&lt;=TODAY()+CONFIG!$B$2,"VENCE EM BREVE","NO PRAZO"))))))</f>
        <v/>
      </c>
      <c r="P500" s="13"/>
      <c r="Q500" s="13"/>
      <c r="R500" s="13"/>
    </row>
    <row r="501" spans="1:18">
      <c r="A501" s="12" t="s">
        <v>560</v>
      </c>
      <c r="B501" s="13"/>
      <c r="C501" s="13"/>
      <c r="D501" s="13"/>
      <c r="E501" s="13"/>
      <c r="F501" s="13"/>
      <c r="G501" s="14"/>
      <c r="H501" s="13"/>
      <c r="I501" s="13"/>
      <c r="J501" s="13"/>
      <c r="K501" s="14"/>
      <c r="L501" s="15"/>
      <c r="M501" s="16" t="str">
        <f t="shared" si="14"/>
        <v/>
      </c>
      <c r="N501" s="17" t="str">
        <f t="shared" ca="1" si="15"/>
        <v/>
      </c>
      <c r="O501" s="18" t="str">
        <f ca="1">IF(B501="","",IF(H501="Concluído","CONCLUÍDA",IF(H501="Cancelado","CANCELADA",IF(G501="","SEM PRAZO",IF(G501&lt;TODAY(),"ATRASADA",IF(G501&lt;=TODAY()+CONFIG!$B$2,"VENCE EM BREVE","NO PRAZO"))))))</f>
        <v/>
      </c>
      <c r="P501" s="13"/>
      <c r="Q501" s="13"/>
      <c r="R501" s="13"/>
    </row>
    <row r="502" spans="1:18">
      <c r="A502" s="12" t="s">
        <v>561</v>
      </c>
      <c r="B502" s="13"/>
      <c r="C502" s="13"/>
      <c r="D502" s="13"/>
      <c r="E502" s="13"/>
      <c r="F502" s="13"/>
      <c r="G502" s="14"/>
      <c r="H502" s="13"/>
      <c r="I502" s="13"/>
      <c r="J502" s="13"/>
      <c r="K502" s="14"/>
      <c r="L502" s="15"/>
      <c r="M502" s="16" t="str">
        <f t="shared" si="14"/>
        <v/>
      </c>
      <c r="N502" s="17" t="str">
        <f t="shared" ca="1" si="15"/>
        <v/>
      </c>
      <c r="O502" s="18" t="str">
        <f ca="1">IF(B502="","",IF(H502="Concluído","CONCLUÍDA",IF(H502="Cancelado","CANCELADA",IF(G502="","SEM PRAZO",IF(G502&lt;TODAY(),"ATRASADA",IF(G502&lt;=TODAY()+CONFIG!$B$2,"VENCE EM BREVE","NO PRAZO"))))))</f>
        <v/>
      </c>
      <c r="P502" s="13"/>
      <c r="Q502" s="13"/>
      <c r="R502" s="13"/>
    </row>
    <row r="503" spans="1:18">
      <c r="A503" s="12" t="s">
        <v>562</v>
      </c>
      <c r="B503" s="13"/>
      <c r="C503" s="13"/>
      <c r="D503" s="13"/>
      <c r="E503" s="13"/>
      <c r="F503" s="13"/>
      <c r="G503" s="14"/>
      <c r="H503" s="13"/>
      <c r="I503" s="13"/>
      <c r="J503" s="13"/>
      <c r="K503" s="14"/>
      <c r="L503" s="15"/>
      <c r="M503" s="16" t="str">
        <f t="shared" si="14"/>
        <v/>
      </c>
      <c r="N503" s="17" t="str">
        <f t="shared" ca="1" si="15"/>
        <v/>
      </c>
      <c r="O503" s="18" t="str">
        <f ca="1">IF(B503="","",IF(H503="Concluído","CONCLUÍDA",IF(H503="Cancelado","CANCELADA",IF(G503="","SEM PRAZO",IF(G503&lt;TODAY(),"ATRASADA",IF(G503&lt;=TODAY()+CONFIG!$B$2,"VENCE EM BREVE","NO PRAZO"))))))</f>
        <v/>
      </c>
      <c r="P503" s="13"/>
      <c r="Q503" s="13"/>
      <c r="R503" s="13"/>
    </row>
    <row r="504" spans="1:18">
      <c r="A504" s="12" t="s">
        <v>563</v>
      </c>
      <c r="B504" s="13"/>
      <c r="C504" s="13"/>
      <c r="D504" s="13"/>
      <c r="E504" s="13"/>
      <c r="F504" s="13"/>
      <c r="G504" s="14"/>
      <c r="H504" s="13"/>
      <c r="I504" s="13"/>
      <c r="J504" s="13"/>
      <c r="K504" s="14"/>
      <c r="L504" s="15"/>
      <c r="M504" s="16" t="str">
        <f t="shared" si="14"/>
        <v/>
      </c>
      <c r="N504" s="17" t="str">
        <f t="shared" ca="1" si="15"/>
        <v/>
      </c>
      <c r="O504" s="18" t="str">
        <f ca="1">IF(B504="","",IF(H504="Concluído","CONCLUÍDA",IF(H504="Cancelado","CANCELADA",IF(G504="","SEM PRAZO",IF(G504&lt;TODAY(),"ATRASADA",IF(G504&lt;=TODAY()+CONFIG!$B$2,"VENCE EM BREVE","NO PRAZO"))))))</f>
        <v/>
      </c>
      <c r="P504" s="13"/>
      <c r="Q504" s="13"/>
      <c r="R504" s="13"/>
    </row>
    <row r="505" spans="1:18">
      <c r="A505" s="12" t="s">
        <v>564</v>
      </c>
      <c r="B505" s="13"/>
      <c r="C505" s="13"/>
      <c r="D505" s="13"/>
      <c r="E505" s="13"/>
      <c r="F505" s="13"/>
      <c r="G505" s="14"/>
      <c r="H505" s="13"/>
      <c r="I505" s="13"/>
      <c r="J505" s="13"/>
      <c r="K505" s="14"/>
      <c r="L505" s="15"/>
      <c r="M505" s="16" t="str">
        <f t="shared" si="14"/>
        <v/>
      </c>
      <c r="N505" s="17" t="str">
        <f t="shared" ca="1" si="15"/>
        <v/>
      </c>
      <c r="O505" s="18" t="str">
        <f ca="1">IF(B505="","",IF(H505="Concluído","CONCLUÍDA",IF(H505="Cancelado","CANCELADA",IF(G505="","SEM PRAZO",IF(G505&lt;TODAY(),"ATRASADA",IF(G505&lt;=TODAY()+CONFIG!$B$2,"VENCE EM BREVE","NO PRAZO"))))))</f>
        <v/>
      </c>
      <c r="P505" s="13"/>
      <c r="Q505" s="13"/>
      <c r="R505" s="13"/>
    </row>
  </sheetData>
  <mergeCells count="3">
    <mergeCell ref="A1:R1"/>
    <mergeCell ref="A2:R2"/>
    <mergeCell ref="A3:R3"/>
  </mergeCells>
  <conditionalFormatting sqref="A6:R505">
    <cfRule type="expression" dxfId="8" priority="1">
      <formula>$O6="ATRASADA"</formula>
    </cfRule>
    <cfRule type="expression" dxfId="7" priority="2">
      <formula>$O6="VENCE EM BREVE"</formula>
    </cfRule>
    <cfRule type="expression" dxfId="6" priority="3">
      <formula>$O6="CONCLUÍDA"</formula>
    </cfRule>
  </conditionalFormatting>
  <conditionalFormatting sqref="F6:F505">
    <cfRule type="expression" dxfId="5" priority="4">
      <formula>$F6="Crítica"</formula>
    </cfRule>
  </conditionalFormatting>
  <conditionalFormatting sqref="N6:N505">
    <cfRule type="expression" dxfId="4" priority="5">
      <formula>AND(ISNUMBER($N6),$N6&lt;0)</formula>
    </cfRule>
  </conditionalFormatting>
  <dataValidations count="5">
    <dataValidation type="list" sqref="C6:C505">
      <formula1>"Fiscal/Tributário,Folha/RH,Pagamentos,Cobranças,Contratos,Renovações/Licenças,Contábil,Operacional,TI/Segurança,Comercial,Societário,Outros"</formula1>
    </dataValidation>
    <dataValidation type="list" sqref="D6:E505">
      <formula1>"Contabilidade,Financeiro,RH/DP,Diretoria,Operações,TI,Comercial,Responsável 1,Responsável 2,Responsável 3"</formula1>
    </dataValidation>
    <dataValidation type="list" sqref="F6:F505">
      <formula1>"Crítica,Alta,Média,Baixa"</formula1>
    </dataValidation>
    <dataValidation type="list" sqref="H6:H505">
      <formula1>"Não iniciado,Em andamento,Aguardando terceiros,Bloqueado,Concluído,Cancelado"</formula1>
    </dataValidation>
    <dataValidation type="list" sqref="I6:I505">
      <formula1>"Não recorrente,Diária,Semanal,Quinzenal,Mensal,Bimestral,Trimestral,Semestral,Anual,Conforme contrato"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/>
  </sheetViews>
  <sheetFormatPr defaultRowHeight="14.25"/>
  <cols>
    <col min="1" max="1" width="20" customWidth="1"/>
    <col min="2" max="2" width="42" customWidth="1"/>
    <col min="3" max="3" width="20" customWidth="1"/>
    <col min="4" max="4" width="18" customWidth="1"/>
    <col min="5" max="5" width="52" customWidth="1"/>
    <col min="6" max="6" width="55" customWidth="1"/>
    <col min="7" max="7" width="14" customWidth="1"/>
  </cols>
  <sheetData>
    <row r="1" spans="1:7" ht="27.95" customHeight="1">
      <c r="A1" s="38" t="s">
        <v>565</v>
      </c>
      <c r="B1" s="29"/>
      <c r="C1" s="29"/>
      <c r="D1" s="29"/>
      <c r="E1" s="29"/>
      <c r="F1" s="29"/>
      <c r="G1" s="29"/>
    </row>
    <row r="2" spans="1:7">
      <c r="A2" s="36" t="s">
        <v>566</v>
      </c>
      <c r="B2" s="29"/>
      <c r="C2" s="29"/>
      <c r="D2" s="29"/>
      <c r="E2" s="29"/>
      <c r="F2" s="29"/>
      <c r="G2" s="29"/>
    </row>
    <row r="4" spans="1:7" ht="30">
      <c r="A4" s="10" t="s">
        <v>49</v>
      </c>
      <c r="B4" s="10" t="s">
        <v>567</v>
      </c>
      <c r="C4" s="10" t="s">
        <v>568</v>
      </c>
      <c r="D4" s="10" t="s">
        <v>569</v>
      </c>
      <c r="E4" s="10" t="s">
        <v>570</v>
      </c>
      <c r="F4" s="10" t="s">
        <v>571</v>
      </c>
      <c r="G4" s="10" t="s">
        <v>572</v>
      </c>
    </row>
    <row r="5" spans="1:7" ht="28.5">
      <c r="A5" s="20" t="s">
        <v>573</v>
      </c>
      <c r="B5" s="20" t="s">
        <v>574</v>
      </c>
      <c r="C5" s="20" t="s">
        <v>575</v>
      </c>
      <c r="D5" s="20" t="s">
        <v>576</v>
      </c>
      <c r="E5" s="20" t="s">
        <v>577</v>
      </c>
      <c r="F5" s="20" t="s">
        <v>578</v>
      </c>
      <c r="G5" s="21">
        <v>46245</v>
      </c>
    </row>
    <row r="6" spans="1:7" ht="28.5">
      <c r="A6" s="20" t="s">
        <v>573</v>
      </c>
      <c r="B6" s="20" t="s">
        <v>579</v>
      </c>
      <c r="C6" s="20" t="s">
        <v>575</v>
      </c>
      <c r="D6" s="20" t="s">
        <v>576</v>
      </c>
      <c r="E6" s="20" t="s">
        <v>580</v>
      </c>
      <c r="F6" s="20" t="s">
        <v>581</v>
      </c>
      <c r="G6" s="21">
        <v>46245</v>
      </c>
    </row>
    <row r="7" spans="1:7" ht="28.5">
      <c r="A7" s="20" t="s">
        <v>582</v>
      </c>
      <c r="B7" s="20" t="s">
        <v>583</v>
      </c>
      <c r="C7" s="20" t="s">
        <v>575</v>
      </c>
      <c r="D7" s="20" t="s">
        <v>576</v>
      </c>
      <c r="E7" s="20" t="s">
        <v>584</v>
      </c>
      <c r="F7" s="20" t="s">
        <v>585</v>
      </c>
      <c r="G7" s="21">
        <v>46245</v>
      </c>
    </row>
    <row r="8" spans="1:7" ht="28.5">
      <c r="A8" s="20" t="s">
        <v>582</v>
      </c>
      <c r="B8" s="20" t="s">
        <v>586</v>
      </c>
      <c r="C8" s="20" t="s">
        <v>587</v>
      </c>
      <c r="D8" s="20" t="s">
        <v>588</v>
      </c>
      <c r="E8" s="20" t="s">
        <v>589</v>
      </c>
      <c r="F8" s="20" t="s">
        <v>585</v>
      </c>
      <c r="G8" s="21">
        <v>46245</v>
      </c>
    </row>
    <row r="9" spans="1:7" ht="57">
      <c r="A9" s="20" t="s">
        <v>582</v>
      </c>
      <c r="B9" s="20" t="s">
        <v>590</v>
      </c>
      <c r="C9" s="20" t="s">
        <v>575</v>
      </c>
      <c r="D9" s="20" t="s">
        <v>576</v>
      </c>
      <c r="E9" s="20" t="s">
        <v>591</v>
      </c>
      <c r="F9" s="20" t="s">
        <v>592</v>
      </c>
      <c r="G9" s="21">
        <v>46245</v>
      </c>
    </row>
    <row r="10" spans="1:7" ht="42.75">
      <c r="A10" s="20" t="s">
        <v>573</v>
      </c>
      <c r="B10" s="20" t="s">
        <v>593</v>
      </c>
      <c r="C10" s="20" t="s">
        <v>575</v>
      </c>
      <c r="D10" s="20" t="s">
        <v>588</v>
      </c>
      <c r="E10" s="20" t="s">
        <v>594</v>
      </c>
      <c r="F10" s="20" t="s">
        <v>595</v>
      </c>
      <c r="G10" s="21">
        <v>46245</v>
      </c>
    </row>
    <row r="11" spans="1:7" ht="28.5">
      <c r="A11" s="20" t="s">
        <v>596</v>
      </c>
      <c r="B11" s="20" t="s">
        <v>597</v>
      </c>
      <c r="C11" s="20" t="s">
        <v>587</v>
      </c>
      <c r="D11" s="20" t="s">
        <v>588</v>
      </c>
      <c r="E11" s="20" t="s">
        <v>598</v>
      </c>
      <c r="F11" s="20"/>
      <c r="G11" s="21">
        <v>46245</v>
      </c>
    </row>
    <row r="12" spans="1:7" ht="28.5">
      <c r="A12" s="20" t="s">
        <v>596</v>
      </c>
      <c r="B12" s="20" t="s">
        <v>599</v>
      </c>
      <c r="C12" s="20" t="s">
        <v>587</v>
      </c>
      <c r="D12" s="20" t="s">
        <v>588</v>
      </c>
      <c r="E12" s="20" t="s">
        <v>600</v>
      </c>
      <c r="F12" s="20"/>
      <c r="G12" s="21">
        <v>46245</v>
      </c>
    </row>
    <row r="13" spans="1:7" ht="28.5">
      <c r="A13" s="20" t="s">
        <v>601</v>
      </c>
      <c r="B13" s="20" t="s">
        <v>602</v>
      </c>
      <c r="C13" s="20" t="s">
        <v>587</v>
      </c>
      <c r="D13" s="20" t="s">
        <v>588</v>
      </c>
      <c r="E13" s="20" t="s">
        <v>603</v>
      </c>
      <c r="F13" s="20"/>
      <c r="G13" s="21">
        <v>46245</v>
      </c>
    </row>
    <row r="14" spans="1:7">
      <c r="A14" s="20" t="s">
        <v>601</v>
      </c>
      <c r="B14" s="20" t="s">
        <v>604</v>
      </c>
      <c r="C14" s="20" t="s">
        <v>587</v>
      </c>
      <c r="D14" s="20" t="s">
        <v>605</v>
      </c>
      <c r="E14" s="20" t="s">
        <v>606</v>
      </c>
      <c r="F14" s="20"/>
      <c r="G14" s="21">
        <v>46245</v>
      </c>
    </row>
    <row r="15" spans="1:7" ht="28.5">
      <c r="A15" s="20" t="s">
        <v>607</v>
      </c>
      <c r="B15" s="20" t="s">
        <v>608</v>
      </c>
      <c r="C15" s="20" t="s">
        <v>587</v>
      </c>
      <c r="D15" s="20" t="s">
        <v>588</v>
      </c>
      <c r="E15" s="20" t="s">
        <v>609</v>
      </c>
      <c r="F15" s="20"/>
      <c r="G15" s="21">
        <v>46245</v>
      </c>
    </row>
    <row r="16" spans="1:7" ht="28.5">
      <c r="A16" s="20" t="s">
        <v>607</v>
      </c>
      <c r="B16" s="20" t="s">
        <v>610</v>
      </c>
      <c r="C16" s="20" t="s">
        <v>575</v>
      </c>
      <c r="D16" s="20" t="s">
        <v>588</v>
      </c>
      <c r="E16" s="20" t="s">
        <v>611</v>
      </c>
      <c r="F16" s="20"/>
      <c r="G16" s="21">
        <v>46245</v>
      </c>
    </row>
    <row r="17" spans="1:7" ht="28.5">
      <c r="A17" s="20" t="s">
        <v>612</v>
      </c>
      <c r="B17" s="20" t="s">
        <v>613</v>
      </c>
      <c r="C17" s="20" t="s">
        <v>575</v>
      </c>
      <c r="D17" s="20" t="s">
        <v>588</v>
      </c>
      <c r="E17" s="20" t="s">
        <v>614</v>
      </c>
      <c r="F17" s="20"/>
      <c r="G17" s="21">
        <v>46245</v>
      </c>
    </row>
    <row r="18" spans="1:7" ht="28.5">
      <c r="A18" s="20" t="s">
        <v>615</v>
      </c>
      <c r="B18" s="20" t="s">
        <v>616</v>
      </c>
      <c r="C18" s="20" t="s">
        <v>617</v>
      </c>
      <c r="D18" s="20" t="s">
        <v>576</v>
      </c>
      <c r="E18" s="20" t="s">
        <v>618</v>
      </c>
      <c r="F18" s="20"/>
      <c r="G18" s="21">
        <v>46245</v>
      </c>
    </row>
    <row r="19" spans="1:7" ht="28.5">
      <c r="A19" s="20" t="s">
        <v>615</v>
      </c>
      <c r="B19" s="20" t="s">
        <v>619</v>
      </c>
      <c r="C19" s="20" t="s">
        <v>575</v>
      </c>
      <c r="D19" s="20" t="s">
        <v>588</v>
      </c>
      <c r="E19" s="20" t="s">
        <v>620</v>
      </c>
      <c r="F19" s="20"/>
      <c r="G19" s="21">
        <v>46245</v>
      </c>
    </row>
    <row r="20" spans="1:7" ht="28.5">
      <c r="A20" s="20" t="s">
        <v>612</v>
      </c>
      <c r="B20" s="20" t="s">
        <v>621</v>
      </c>
      <c r="C20" s="20" t="s">
        <v>575</v>
      </c>
      <c r="D20" s="20" t="s">
        <v>605</v>
      </c>
      <c r="E20" s="20" t="s">
        <v>622</v>
      </c>
      <c r="F20" s="20"/>
      <c r="G20" s="21">
        <v>46245</v>
      </c>
    </row>
    <row r="21" spans="1:7" ht="28.5">
      <c r="A21" s="20" t="s">
        <v>623</v>
      </c>
      <c r="B21" s="20" t="s">
        <v>624</v>
      </c>
      <c r="C21" s="20" t="s">
        <v>575</v>
      </c>
      <c r="D21" s="20" t="s">
        <v>605</v>
      </c>
      <c r="E21" s="20" t="s">
        <v>625</v>
      </c>
      <c r="F21" s="20"/>
      <c r="G21" s="21">
        <v>46245</v>
      </c>
    </row>
    <row r="22" spans="1:7" ht="28.5">
      <c r="A22" s="20" t="s">
        <v>626</v>
      </c>
      <c r="B22" s="20" t="s">
        <v>627</v>
      </c>
      <c r="C22" s="20" t="s">
        <v>587</v>
      </c>
      <c r="D22" s="20" t="s">
        <v>588</v>
      </c>
      <c r="E22" s="20" t="s">
        <v>628</v>
      </c>
      <c r="F22" s="20"/>
      <c r="G22" s="21">
        <v>46245</v>
      </c>
    </row>
    <row r="23" spans="1:7" ht="28.5">
      <c r="A23" s="20" t="s">
        <v>626</v>
      </c>
      <c r="B23" s="20" t="s">
        <v>629</v>
      </c>
      <c r="C23" s="20" t="s">
        <v>575</v>
      </c>
      <c r="D23" s="20" t="s">
        <v>588</v>
      </c>
      <c r="E23" s="20" t="s">
        <v>630</v>
      </c>
      <c r="F23" s="20"/>
      <c r="G23" s="21">
        <v>46245</v>
      </c>
    </row>
    <row r="24" spans="1:7" ht="28.5">
      <c r="A24" s="20" t="s">
        <v>631</v>
      </c>
      <c r="B24" s="20" t="s">
        <v>632</v>
      </c>
      <c r="C24" s="20" t="s">
        <v>587</v>
      </c>
      <c r="D24" s="20" t="s">
        <v>605</v>
      </c>
      <c r="E24" s="20" t="s">
        <v>633</v>
      </c>
      <c r="F24" s="20"/>
      <c r="G24" s="21">
        <v>46245</v>
      </c>
    </row>
    <row r="25" spans="1:7" ht="28.5">
      <c r="A25" s="20" t="s">
        <v>634</v>
      </c>
      <c r="B25" s="20" t="s">
        <v>635</v>
      </c>
      <c r="C25" s="20" t="s">
        <v>636</v>
      </c>
      <c r="D25" s="20" t="s">
        <v>588</v>
      </c>
      <c r="E25" s="20" t="s">
        <v>637</v>
      </c>
      <c r="F25" s="20"/>
      <c r="G25" s="21">
        <v>46245</v>
      </c>
    </row>
    <row r="26" spans="1:7" ht="28.5">
      <c r="A26" s="20" t="s">
        <v>623</v>
      </c>
      <c r="B26" s="20" t="s">
        <v>638</v>
      </c>
      <c r="C26" s="20" t="s">
        <v>587</v>
      </c>
      <c r="D26" s="20" t="s">
        <v>588</v>
      </c>
      <c r="E26" s="20" t="s">
        <v>639</v>
      </c>
      <c r="F26" s="20"/>
      <c r="G26" s="21">
        <v>46245</v>
      </c>
    </row>
  </sheetData>
  <mergeCells count="2">
    <mergeCell ref="A1:G1"/>
    <mergeCell ref="A2:G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4.25"/>
  <cols>
    <col min="1" max="1" width="38" customWidth="1"/>
    <col min="2" max="2" width="20" customWidth="1"/>
    <col min="3" max="3" width="4" customWidth="1"/>
    <col min="4" max="5" width="24" customWidth="1"/>
    <col min="6" max="6" width="16" customWidth="1"/>
    <col min="7" max="8" width="22" customWidth="1"/>
  </cols>
  <sheetData>
    <row r="1" spans="1:8" ht="15">
      <c r="A1" s="1" t="s">
        <v>640</v>
      </c>
      <c r="B1" s="1" t="s">
        <v>641</v>
      </c>
      <c r="D1" s="6" t="s">
        <v>642</v>
      </c>
      <c r="E1" s="6" t="s">
        <v>643</v>
      </c>
      <c r="F1" s="6" t="s">
        <v>644</v>
      </c>
      <c r="G1" s="6" t="s">
        <v>645</v>
      </c>
      <c r="H1" s="6" t="s">
        <v>646</v>
      </c>
    </row>
    <row r="2" spans="1:8" ht="15">
      <c r="A2" s="2" t="s">
        <v>647</v>
      </c>
      <c r="B2" s="3">
        <v>7</v>
      </c>
      <c r="D2" s="3" t="s">
        <v>573</v>
      </c>
      <c r="E2" s="3" t="s">
        <v>648</v>
      </c>
      <c r="F2" s="3" t="s">
        <v>576</v>
      </c>
      <c r="G2" s="3" t="s">
        <v>649</v>
      </c>
      <c r="H2" s="3" t="s">
        <v>650</v>
      </c>
    </row>
    <row r="3" spans="1:8" ht="15">
      <c r="A3" s="2" t="s">
        <v>651</v>
      </c>
      <c r="B3" s="4">
        <v>46245</v>
      </c>
      <c r="D3" s="3" t="s">
        <v>582</v>
      </c>
      <c r="E3" s="3" t="s">
        <v>652</v>
      </c>
      <c r="F3" s="3" t="s">
        <v>588</v>
      </c>
      <c r="G3" s="3" t="s">
        <v>653</v>
      </c>
      <c r="H3" s="3" t="s">
        <v>654</v>
      </c>
    </row>
    <row r="4" spans="1:8" ht="15">
      <c r="A4" s="2" t="s">
        <v>655</v>
      </c>
      <c r="B4" s="3" t="s">
        <v>656</v>
      </c>
      <c r="D4" s="3" t="s">
        <v>596</v>
      </c>
      <c r="E4" s="3" t="s">
        <v>657</v>
      </c>
      <c r="F4" s="3" t="s">
        <v>605</v>
      </c>
      <c r="G4" s="3" t="s">
        <v>587</v>
      </c>
      <c r="H4" s="3" t="s">
        <v>658</v>
      </c>
    </row>
    <row r="5" spans="1:8">
      <c r="D5" s="3" t="s">
        <v>601</v>
      </c>
      <c r="E5" s="3" t="s">
        <v>659</v>
      </c>
      <c r="F5" s="3" t="s">
        <v>660</v>
      </c>
      <c r="G5" s="3" t="s">
        <v>661</v>
      </c>
      <c r="H5" s="3" t="s">
        <v>662</v>
      </c>
    </row>
    <row r="6" spans="1:8" ht="15">
      <c r="A6" s="30" t="s">
        <v>663</v>
      </c>
      <c r="B6" s="29"/>
      <c r="D6" s="3" t="s">
        <v>612</v>
      </c>
      <c r="E6" s="3" t="s">
        <v>664</v>
      </c>
      <c r="F6" s="3"/>
      <c r="G6" s="3" t="s">
        <v>575</v>
      </c>
      <c r="H6" s="3" t="s">
        <v>665</v>
      </c>
    </row>
    <row r="7" spans="1:8" ht="57.75">
      <c r="A7" s="7" t="s">
        <v>4</v>
      </c>
      <c r="B7" s="8" t="s">
        <v>666</v>
      </c>
      <c r="D7" s="3" t="s">
        <v>615</v>
      </c>
      <c r="E7" s="3" t="s">
        <v>667</v>
      </c>
      <c r="F7" s="3"/>
      <c r="G7" s="3" t="s">
        <v>668</v>
      </c>
      <c r="H7" s="3" t="s">
        <v>669</v>
      </c>
    </row>
    <row r="8" spans="1:8" ht="57.75">
      <c r="A8" s="7" t="s">
        <v>8</v>
      </c>
      <c r="B8" s="8" t="s">
        <v>670</v>
      </c>
      <c r="D8" s="3" t="s">
        <v>607</v>
      </c>
      <c r="E8" s="3"/>
      <c r="F8" s="3"/>
      <c r="G8" s="3" t="s">
        <v>636</v>
      </c>
      <c r="H8" s="3" t="s">
        <v>631</v>
      </c>
    </row>
    <row r="9" spans="1:8" ht="57.75">
      <c r="A9" s="7" t="s">
        <v>12</v>
      </c>
      <c r="B9" s="8" t="s">
        <v>671</v>
      </c>
      <c r="D9" s="3" t="s">
        <v>623</v>
      </c>
      <c r="E9" s="3"/>
      <c r="F9" s="3"/>
      <c r="G9" s="3" t="s">
        <v>672</v>
      </c>
      <c r="H9" s="3" t="s">
        <v>673</v>
      </c>
    </row>
    <row r="10" spans="1:8">
      <c r="D10" s="3" t="s">
        <v>626</v>
      </c>
      <c r="E10" s="3"/>
      <c r="F10" s="3"/>
      <c r="G10" s="3" t="s">
        <v>617</v>
      </c>
      <c r="H10" s="3" t="s">
        <v>674</v>
      </c>
    </row>
    <row r="11" spans="1:8">
      <c r="D11" s="3" t="s">
        <v>631</v>
      </c>
      <c r="E11" s="3"/>
      <c r="F11" s="3"/>
      <c r="G11" s="3" t="s">
        <v>675</v>
      </c>
      <c r="H11" s="3" t="s">
        <v>676</v>
      </c>
    </row>
    <row r="12" spans="1:8">
      <c r="D12" s="3" t="s">
        <v>634</v>
      </c>
      <c r="E12" s="3"/>
      <c r="F12" s="3"/>
      <c r="G12" s="3"/>
      <c r="H12" s="3"/>
    </row>
    <row r="13" spans="1:8">
      <c r="D13" s="3" t="s">
        <v>677</v>
      </c>
      <c r="E13" s="3"/>
      <c r="F13" s="3"/>
      <c r="G13" s="3"/>
      <c r="H13" s="3"/>
    </row>
  </sheetData>
  <mergeCells count="1">
    <mergeCell ref="A6:B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/>
  </sheetViews>
  <sheetFormatPr defaultRowHeight="14.25"/>
  <cols>
    <col min="1" max="1" width="34" customWidth="1"/>
    <col min="2" max="2" width="55" customWidth="1"/>
    <col min="3" max="3" width="15" customWidth="1"/>
    <col min="4" max="6" width="16" customWidth="1"/>
  </cols>
  <sheetData>
    <row r="1" spans="1:6" ht="19.5">
      <c r="A1" s="38" t="s">
        <v>688</v>
      </c>
      <c r="B1" s="29"/>
      <c r="C1" s="29"/>
      <c r="D1" s="29"/>
      <c r="E1" s="29"/>
      <c r="F1" s="29"/>
    </row>
    <row r="2" spans="1:6">
      <c r="A2" s="40" t="s">
        <v>689</v>
      </c>
      <c r="B2" s="29"/>
      <c r="C2" s="29"/>
      <c r="D2" s="29"/>
      <c r="E2" s="29"/>
      <c r="F2" s="29"/>
    </row>
    <row r="4" spans="1:6" ht="15">
      <c r="A4" s="5" t="s">
        <v>690</v>
      </c>
      <c r="B4" s="5" t="s">
        <v>691</v>
      </c>
      <c r="C4" s="5" t="s">
        <v>687</v>
      </c>
      <c r="D4" s="5" t="s">
        <v>54</v>
      </c>
    </row>
    <row r="5" spans="1:6">
      <c r="A5" s="8" t="s">
        <v>692</v>
      </c>
      <c r="B5" s="8" t="s">
        <v>693</v>
      </c>
      <c r="C5">
        <f>COUNTIFS(AGENDA!$B$6:$B$505,"&lt;&gt;",AGENDA!$D$6:$D$505,"")</f>
        <v>0</v>
      </c>
      <c r="D5" t="str">
        <f t="shared" ref="D5:D11" si="0">IF(C5=0,"OK","REVISAR")</f>
        <v>OK</v>
      </c>
    </row>
    <row r="6" spans="1:6">
      <c r="A6" s="8" t="s">
        <v>694</v>
      </c>
      <c r="B6" s="8" t="s">
        <v>695</v>
      </c>
      <c r="C6">
        <f>COUNTIFS(AGENDA!$B$6:$B$505,"&lt;&gt;",AGENDA!$G$6:$G$505,"")</f>
        <v>0</v>
      </c>
      <c r="D6" t="str">
        <f t="shared" si="0"/>
        <v>OK</v>
      </c>
    </row>
    <row r="7" spans="1:6">
      <c r="A7" s="8" t="s">
        <v>696</v>
      </c>
      <c r="B7" s="8" t="s">
        <v>697</v>
      </c>
      <c r="C7">
        <f>COUNTIFS(AGENDA!$B$6:$B$505,"&lt;&gt;",AGENDA!$H$6:$H$505,"")</f>
        <v>0</v>
      </c>
      <c r="D7" t="str">
        <f t="shared" si="0"/>
        <v>OK</v>
      </c>
    </row>
    <row r="8" spans="1:6">
      <c r="A8" s="8" t="s">
        <v>698</v>
      </c>
      <c r="B8" s="8" t="s">
        <v>699</v>
      </c>
      <c r="C8">
        <f>COUNTIFS(AGENDA!$B$6:$B$505,"&lt;&gt;",AGENDA!$F$6:$F$505,"")</f>
        <v>0</v>
      </c>
      <c r="D8" t="str">
        <f t="shared" si="0"/>
        <v>OK</v>
      </c>
    </row>
    <row r="9" spans="1:6">
      <c r="A9" s="8" t="s">
        <v>700</v>
      </c>
      <c r="B9" s="8" t="s">
        <v>701</v>
      </c>
      <c r="C9">
        <f>COUNTIFS(AGENDA!$H$6:$H$505,"Concluído",AGENDA!$K$6:$K$505,"")</f>
        <v>0</v>
      </c>
      <c r="D9" t="str">
        <f t="shared" si="0"/>
        <v>OK</v>
      </c>
    </row>
    <row r="10" spans="1:6" ht="28.5">
      <c r="A10" s="8" t="s">
        <v>702</v>
      </c>
      <c r="B10" s="8" t="s">
        <v>703</v>
      </c>
      <c r="C10">
        <f>COUNTIFS(AGENDA!$K$6:$K$505,"&lt;&gt;",AGENDA!$H$6:$H$505,"&lt;&gt;Concluído")</f>
        <v>0</v>
      </c>
      <c r="D10" t="str">
        <f t="shared" si="0"/>
        <v>OK</v>
      </c>
    </row>
    <row r="11" spans="1:6" ht="28.5">
      <c r="A11" s="8" t="s">
        <v>704</v>
      </c>
      <c r="B11" s="8" t="s">
        <v>705</v>
      </c>
      <c r="C11">
        <f>COUNTIFS(AGENDA!$H$6:$H$505,"Concluído",AGENDA!$I$6:$I$505,"&lt;&gt;Não recorrente",AGENDA!$I$6:$I$505,"&lt;&gt;Conforme contrato",AGENDA!$I$6:$I$505,"&lt;&gt;",AGENDA!$M$6:$M$505,"")</f>
        <v>0</v>
      </c>
      <c r="D11" t="str">
        <f t="shared" si="0"/>
        <v>OK</v>
      </c>
    </row>
    <row r="14" spans="1:6" ht="15">
      <c r="A14" s="5" t="s">
        <v>706</v>
      </c>
      <c r="B14" s="5"/>
      <c r="C14" s="5"/>
    </row>
    <row r="15" spans="1:6">
      <c r="A15" t="s">
        <v>707</v>
      </c>
      <c r="C15">
        <f>COUNTIF(AGENDA!$B$6:$B$505,"&lt;&gt;")</f>
        <v>0</v>
      </c>
    </row>
    <row r="16" spans="1:6">
      <c r="A16" t="s">
        <v>708</v>
      </c>
      <c r="C16">
        <f>SUM(C5:C11)</f>
        <v>0</v>
      </c>
    </row>
    <row r="17" spans="1:3">
      <c r="A17" t="s">
        <v>709</v>
      </c>
      <c r="C17" t="str">
        <f>IF(C16=0,"APROVADO","REVISAR CADASTRO")</f>
        <v>APROVADO</v>
      </c>
    </row>
  </sheetData>
  <mergeCells count="2">
    <mergeCell ref="A1:F1"/>
    <mergeCell ref="A2:F2"/>
  </mergeCells>
  <conditionalFormatting sqref="D5:D11">
    <cfRule type="expression" dxfId="3" priority="1">
      <formula>$D5="REVISAR"</formula>
    </cfRule>
    <cfRule type="expression" dxfId="2" priority="2">
      <formula>$D5="OK"</formula>
    </cfRule>
  </conditionalFormatting>
  <conditionalFormatting sqref="C17">
    <cfRule type="expression" dxfId="1" priority="3">
      <formula>$C17="APROVADO"</formula>
    </cfRule>
    <cfRule type="expression" dxfId="0" priority="4">
      <formula>$C17="REVISAR CADASTRO"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DASHBOARD</vt:lpstr>
      <vt:lpstr>INICIO</vt:lpstr>
      <vt:lpstr>AGENDA</vt:lpstr>
      <vt:lpstr>MODELOS</vt:lpstr>
      <vt:lpstr>CONFIG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2026-08-11T21:36:28Z</dcterms:modified>
</cp:coreProperties>
</file>